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90" windowHeight="6195" tabRatio="872" activeTab="16"/>
  </bookViews>
  <sheets>
    <sheet name="M1" sheetId="70" r:id="rId1"/>
    <sheet name="M2" sheetId="69" r:id="rId2"/>
    <sheet name="M3" sheetId="68" r:id="rId3"/>
    <sheet name="M4" sheetId="71" r:id="rId4"/>
    <sheet name="C1" sheetId="66" r:id="rId5"/>
    <sheet name="C2" sheetId="65" r:id="rId6"/>
    <sheet name="C3.1" sheetId="74" r:id="rId7"/>
    <sheet name="C3.2" sheetId="63" r:id="rId8"/>
    <sheet name="C3.3" sheetId="72" r:id="rId9"/>
    <sheet name="C3.4" sheetId="73" r:id="rId10"/>
    <sheet name="C4" sheetId="60" r:id="rId11"/>
    <sheet name="C5" sheetId="59" r:id="rId12"/>
    <sheet name="S1" sheetId="58" r:id="rId13"/>
    <sheet name="S2" sheetId="57" r:id="rId14"/>
    <sheet name="S3" sheetId="56" r:id="rId15"/>
    <sheet name="S4" sheetId="54" r:id="rId16"/>
    <sheet name="S5" sheetId="55" r:id="rId17"/>
  </sheets>
  <externalReferences>
    <externalReference r:id="rId18"/>
    <externalReference r:id="rId19"/>
  </externalReferences>
  <calcPr calcId="144525"/>
</workbook>
</file>

<file path=xl/calcChain.xml><?xml version="1.0" encoding="utf-8"?>
<calcChain xmlns="http://schemas.openxmlformats.org/spreadsheetml/2006/main">
  <c r="Q138" i="63" l="1"/>
  <c r="P138" i="63"/>
  <c r="O138" i="63"/>
  <c r="N138" i="63"/>
  <c r="M138" i="63"/>
  <c r="Q136" i="63"/>
  <c r="P136" i="63"/>
  <c r="O136" i="63"/>
  <c r="N136" i="63"/>
  <c r="M136" i="63"/>
  <c r="Q134" i="63"/>
  <c r="P134" i="63"/>
  <c r="O134" i="63"/>
  <c r="N134" i="63"/>
  <c r="M134" i="63"/>
  <c r="Q132" i="63"/>
  <c r="P132" i="63"/>
  <c r="O132" i="63"/>
  <c r="N132" i="63"/>
  <c r="M132" i="63"/>
  <c r="Q130" i="63"/>
  <c r="P130" i="63"/>
  <c r="O130" i="63"/>
  <c r="N130" i="63"/>
  <c r="M130" i="63"/>
  <c r="Q128" i="63"/>
  <c r="P128" i="63"/>
  <c r="O128" i="63"/>
  <c r="N128" i="63"/>
  <c r="M128" i="63"/>
  <c r="Q126" i="63"/>
  <c r="P126" i="63"/>
  <c r="O126" i="63"/>
  <c r="N126" i="63"/>
  <c r="M126" i="63"/>
  <c r="Q124" i="63"/>
  <c r="P124" i="63"/>
  <c r="O124" i="63"/>
  <c r="N124" i="63"/>
  <c r="M124" i="63"/>
  <c r="Q122" i="63"/>
  <c r="P122" i="63"/>
  <c r="O122" i="63"/>
  <c r="N122" i="63"/>
  <c r="M122" i="63"/>
  <c r="Q120" i="63"/>
  <c r="P120" i="63"/>
  <c r="O120" i="63"/>
  <c r="N120" i="63"/>
  <c r="M120" i="63"/>
  <c r="Q118" i="63"/>
  <c r="P118" i="63"/>
  <c r="O118" i="63"/>
  <c r="N118" i="63"/>
  <c r="M118" i="63"/>
  <c r="Q116" i="63"/>
  <c r="P116" i="63"/>
  <c r="O116" i="63"/>
  <c r="N116" i="63"/>
  <c r="M116" i="63"/>
  <c r="Q114" i="63"/>
  <c r="P114" i="63"/>
  <c r="O114" i="63"/>
  <c r="N114" i="63"/>
  <c r="M114" i="63"/>
  <c r="Q112" i="63"/>
  <c r="P112" i="63"/>
  <c r="O112" i="63"/>
  <c r="N112" i="63"/>
  <c r="M112" i="63"/>
  <c r="Q110" i="63"/>
  <c r="P110" i="63"/>
  <c r="O110" i="63"/>
  <c r="N110" i="63"/>
  <c r="M110" i="63"/>
  <c r="Q108" i="63"/>
  <c r="P108" i="63"/>
  <c r="O108" i="63"/>
  <c r="N108" i="63"/>
  <c r="M108" i="63"/>
  <c r="Q106" i="63"/>
  <c r="P106" i="63"/>
  <c r="O106" i="63"/>
  <c r="N106" i="63"/>
  <c r="M106" i="63"/>
  <c r="Q104" i="63"/>
  <c r="P104" i="63"/>
  <c r="O104" i="63"/>
  <c r="N104" i="63"/>
  <c r="M104" i="63"/>
  <c r="Q102" i="63"/>
  <c r="P102" i="63"/>
  <c r="O102" i="63"/>
  <c r="N102" i="63"/>
  <c r="M102" i="63"/>
  <c r="Q100" i="63"/>
  <c r="P100" i="63"/>
  <c r="O100" i="63"/>
  <c r="N100" i="63"/>
  <c r="M100" i="63"/>
  <c r="K97" i="63"/>
  <c r="J97" i="63"/>
  <c r="I97" i="63"/>
  <c r="H97" i="63"/>
  <c r="G97" i="63"/>
  <c r="K95" i="63"/>
  <c r="J95" i="63"/>
  <c r="I95" i="63"/>
  <c r="H95" i="63"/>
  <c r="G95" i="63"/>
  <c r="K93" i="63"/>
  <c r="J93" i="63"/>
  <c r="I93" i="63"/>
  <c r="H93" i="63"/>
  <c r="G93" i="63"/>
  <c r="K91" i="63"/>
  <c r="J91" i="63"/>
  <c r="I91" i="63"/>
  <c r="H91" i="63"/>
  <c r="G91" i="63"/>
  <c r="Q80" i="63"/>
  <c r="P80" i="63"/>
  <c r="O80" i="63"/>
  <c r="N80" i="63"/>
  <c r="M80" i="63"/>
  <c r="Q78" i="63"/>
  <c r="P78" i="63"/>
  <c r="O78" i="63"/>
  <c r="N78" i="63"/>
  <c r="M78" i="63"/>
  <c r="R75" i="63"/>
  <c r="P75" i="63"/>
  <c r="O75" i="63"/>
  <c r="N75" i="63"/>
  <c r="M71" i="63"/>
  <c r="G69" i="63"/>
  <c r="G68" i="63"/>
  <c r="G66" i="63"/>
  <c r="G67" i="63" s="1"/>
  <c r="G65" i="63"/>
  <c r="Q61" i="63"/>
  <c r="P61" i="63"/>
  <c r="O61" i="63"/>
  <c r="N61" i="63"/>
  <c r="M61" i="63"/>
  <c r="R59" i="63"/>
  <c r="K59" i="63"/>
  <c r="R57" i="63"/>
  <c r="L57" i="63"/>
  <c r="S51" i="63"/>
  <c r="R51" i="63"/>
  <c r="Q51" i="63"/>
  <c r="P51" i="63"/>
  <c r="O51" i="63"/>
  <c r="M51" i="63"/>
  <c r="N51" i="63" s="1"/>
  <c r="L51" i="63"/>
  <c r="K51" i="63"/>
  <c r="J49" i="63"/>
  <c r="R48" i="63"/>
  <c r="L48" i="63"/>
  <c r="L45" i="63"/>
  <c r="R43" i="63"/>
  <c r="R45" i="63" s="1"/>
  <c r="R42" i="63"/>
  <c r="Q42" i="63"/>
  <c r="P42" i="63"/>
  <c r="O42" i="63"/>
  <c r="N42" i="63"/>
  <c r="M42" i="63"/>
  <c r="L42" i="63"/>
  <c r="K42" i="63"/>
  <c r="J42" i="63"/>
  <c r="I42" i="63"/>
  <c r="H42" i="63"/>
  <c r="G42" i="63"/>
  <c r="J20" i="63"/>
  <c r="J21" i="63" s="1"/>
  <c r="I20" i="63"/>
  <c r="I21" i="63" s="1"/>
  <c r="H20" i="63"/>
  <c r="H21" i="63" s="1"/>
  <c r="G20" i="63"/>
  <c r="G21" i="63" s="1"/>
  <c r="P16" i="63"/>
  <c r="M13" i="63"/>
  <c r="M11" i="63"/>
  <c r="M9" i="63"/>
  <c r="G7" i="63"/>
  <c r="G5" i="63"/>
  <c r="S195" i="54" l="1"/>
  <c r="S193" i="54"/>
  <c r="S191" i="54"/>
  <c r="S189" i="54"/>
  <c r="S187" i="54"/>
  <c r="S184" i="54"/>
  <c r="S182" i="54"/>
  <c r="S180" i="54"/>
  <c r="S178" i="54"/>
  <c r="R176" i="54"/>
  <c r="R174" i="54"/>
  <c r="R172" i="54"/>
  <c r="R170" i="54"/>
  <c r="R168" i="54"/>
  <c r="R166" i="54"/>
  <c r="R164" i="54"/>
  <c r="R162" i="54"/>
  <c r="R160" i="54"/>
  <c r="R158" i="54"/>
  <c r="Q156" i="54"/>
  <c r="Q154" i="54"/>
  <c r="Q152" i="54"/>
  <c r="Q150" i="54"/>
  <c r="Q148" i="54"/>
  <c r="Q146" i="54"/>
  <c r="Q144" i="54"/>
  <c r="Q142" i="54"/>
  <c r="Q140" i="54"/>
  <c r="Q138" i="54"/>
  <c r="Q136" i="54"/>
  <c r="Q134" i="54"/>
  <c r="Q132" i="54"/>
  <c r="Q130" i="54"/>
  <c r="Q128" i="54"/>
  <c r="P125" i="54"/>
  <c r="P123" i="54"/>
  <c r="P121" i="54"/>
  <c r="P119" i="54"/>
  <c r="P117" i="54"/>
  <c r="P115" i="54"/>
  <c r="P113" i="54"/>
  <c r="P111" i="54"/>
  <c r="P109" i="54"/>
  <c r="P107" i="54"/>
  <c r="O105" i="54" l="1"/>
  <c r="O103" i="54"/>
  <c r="O101" i="54"/>
  <c r="O99" i="54"/>
  <c r="O97" i="54"/>
  <c r="O95" i="54"/>
  <c r="O93" i="54"/>
  <c r="O91" i="54"/>
  <c r="O89" i="54"/>
  <c r="O87" i="54"/>
  <c r="M85" i="54"/>
  <c r="M83" i="54"/>
  <c r="M81" i="54"/>
  <c r="M79" i="54"/>
  <c r="M77" i="54"/>
  <c r="M75" i="54"/>
  <c r="M73" i="54"/>
  <c r="M71" i="54"/>
  <c r="M69" i="54"/>
  <c r="M67" i="54"/>
  <c r="M65" i="54"/>
  <c r="M63" i="54"/>
  <c r="M61" i="54"/>
  <c r="M59" i="54"/>
  <c r="M57" i="54"/>
  <c r="M55" i="54"/>
  <c r="M53" i="54"/>
  <c r="M51" i="54"/>
  <c r="M49" i="54"/>
  <c r="M47" i="54"/>
  <c r="M45" i="54"/>
  <c r="M43" i="54"/>
  <c r="M41" i="54"/>
  <c r="M39" i="54"/>
  <c r="M37" i="54"/>
  <c r="M35" i="54"/>
  <c r="M33" i="54"/>
  <c r="M31" i="54"/>
  <c r="M29" i="54"/>
  <c r="M27" i="54"/>
  <c r="M25" i="54"/>
  <c r="M23" i="54"/>
  <c r="M21" i="54"/>
  <c r="M19" i="54"/>
  <c r="M17" i="54"/>
  <c r="L15" i="54"/>
  <c r="L13" i="54"/>
  <c r="L11" i="54"/>
  <c r="L9" i="54"/>
  <c r="L7" i="54"/>
  <c r="T5" i="54" l="1"/>
  <c r="Q5" i="54"/>
  <c r="P5" i="54"/>
  <c r="I5" i="54"/>
  <c r="H5" i="54"/>
</calcChain>
</file>

<file path=xl/comments1.xml><?xml version="1.0" encoding="utf-8"?>
<comments xmlns="http://schemas.openxmlformats.org/spreadsheetml/2006/main">
  <authors>
    <author/>
    <author>CHUNG</author>
    <author>NTD</author>
  </authors>
  <commentList>
    <comment ref="D22" authorId="0">
      <text>
        <r>
          <rPr>
            <sz val="10"/>
            <color indexed="8"/>
            <rFont val="Arial"/>
            <family val="2"/>
          </rPr>
          <t>ý</t>
        </r>
      </text>
    </comment>
    <comment ref="R28" authorId="1">
      <text>
        <r>
          <rPr>
            <b/>
            <sz val="9"/>
            <color indexed="81"/>
            <rFont val="Tahoma"/>
            <family val="2"/>
          </rPr>
          <t>SV tốt nghiệp tính đến tháng 8/2018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9" authorId="1">
      <text>
        <r>
          <rPr>
            <sz val="9"/>
            <color indexed="81"/>
            <rFont val="Tahoma"/>
            <family val="2"/>
          </rPr>
          <t xml:space="preserve">Cho đai, anh tự cân đối
</t>
        </r>
      </text>
    </comment>
    <comment ref="D31" authorId="0">
      <text>
        <r>
          <rPr>
            <sz val="10"/>
            <color indexed="8"/>
            <rFont val="Arial"/>
            <family val="2"/>
          </rPr>
          <t>ý</t>
        </r>
      </text>
    </comment>
    <comment ref="D40" authorId="0">
      <text>
        <r>
          <rPr>
            <sz val="10"/>
            <color indexed="8"/>
            <rFont val="Arial"/>
            <family val="2"/>
          </rPr>
          <t>ý</t>
        </r>
      </text>
    </comment>
    <comment ref="R46" authorId="1">
      <text>
        <r>
          <rPr>
            <b/>
            <sz val="9"/>
            <color indexed="81"/>
            <rFont val="Tahoma"/>
            <family val="2"/>
          </rPr>
          <t>SV tốt nghiệp tính đến tháng 8/2018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7" authorId="1">
      <text>
        <r>
          <rPr>
            <sz val="9"/>
            <color indexed="81"/>
            <rFont val="Tahoma"/>
            <family val="2"/>
          </rPr>
          <t xml:space="preserve">Cho đai, anh tự cân đối
</t>
        </r>
      </text>
    </comment>
    <comment ref="D49" authorId="0">
      <text>
        <r>
          <rPr>
            <sz val="10"/>
            <color indexed="8"/>
            <rFont val="Arial"/>
            <family val="2"/>
          </rPr>
          <t>ý</t>
        </r>
      </text>
    </comment>
    <comment ref="R56" authorId="1">
      <text>
        <r>
          <rPr>
            <sz val="9"/>
            <color indexed="81"/>
            <rFont val="Tahoma"/>
            <family val="2"/>
          </rPr>
          <t xml:space="preserve">Cho đai, anh tự cân đối
</t>
        </r>
      </text>
    </comment>
    <comment ref="D58" authorId="2">
      <text>
        <r>
          <rPr>
            <b/>
            <sz val="8"/>
            <color indexed="81"/>
            <rFont val="Tahoma"/>
            <family val="2"/>
          </rPr>
          <t>ý</t>
        </r>
      </text>
    </comment>
    <comment ref="M70" authorId="2">
      <text>
        <r>
          <rPr>
            <b/>
            <sz val="8"/>
            <color indexed="81"/>
            <rFont val="Tahoma"/>
            <family val="2"/>
          </rPr>
          <t>la knkh</t>
        </r>
      </text>
    </comment>
    <comment ref="B73" authorId="2">
      <text>
        <r>
          <rPr>
            <b/>
            <sz val="8"/>
            <color indexed="81"/>
            <rFont val="Tahoma"/>
            <family val="2"/>
          </rPr>
          <t>lấy  mục tiêu kĩ thuật của a thảo</t>
        </r>
      </text>
    </comment>
    <comment ref="D92" authorId="2">
      <text>
        <r>
          <rPr>
            <b/>
            <sz val="8"/>
            <color indexed="81"/>
            <rFont val="Tahoma"/>
            <family val="2"/>
          </rPr>
          <t>ý</t>
        </r>
      </text>
    </comment>
    <comment ref="D94" authorId="2">
      <text>
        <r>
          <rPr>
            <b/>
            <sz val="8"/>
            <color indexed="81"/>
            <rFont val="Tahoma"/>
            <family val="2"/>
          </rPr>
          <t>ý</t>
        </r>
      </text>
    </comment>
    <comment ref="D137" authorId="2">
      <text>
        <r>
          <rPr>
            <b/>
            <sz val="8"/>
            <color indexed="81"/>
            <rFont val="Tahoma"/>
            <family val="2"/>
          </rPr>
          <t>ý</t>
        </r>
      </text>
    </comment>
  </commentList>
</comments>
</file>

<file path=xl/sharedStrings.xml><?xml version="1.0" encoding="utf-8"?>
<sst xmlns="http://schemas.openxmlformats.org/spreadsheetml/2006/main" count="1611" uniqueCount="363">
  <si>
    <t xml:space="preserve"> </t>
  </si>
  <si>
    <t>Nguyễn Kính</t>
  </si>
  <si>
    <t xml:space="preserve"> PROCESS KPI MONITORING</t>
  </si>
  <si>
    <t>SốTT</t>
  </si>
  <si>
    <t>Process 
- Quá trình</t>
  </si>
  <si>
    <t>Frequency
 Tần số</t>
  </si>
  <si>
    <t>Business KPI</t>
  </si>
  <si>
    <t xml:space="preserve">Target </t>
  </si>
  <si>
    <t>Tháng 08/2018</t>
  </si>
  <si>
    <t>Tháng 09/2018</t>
  </si>
  <si>
    <t>Tháng 10/2018</t>
  </si>
  <si>
    <t>Annually 
hàng năm</t>
  </si>
  <si>
    <t>Thực hiện</t>
  </si>
  <si>
    <t>Nhận xét</t>
  </si>
  <si>
    <t>0 delay /  dời ngày</t>
  </si>
  <si>
    <t>Thực hiện đúng theo lịch trình</t>
  </si>
  <si>
    <r>
      <rPr>
        <sz val="11"/>
        <color indexed="12"/>
        <rFont val="Arial"/>
        <family val="2"/>
      </rPr>
      <t xml:space="preserve">M4 : </t>
    </r>
    <r>
      <rPr>
        <sz val="11"/>
        <rFont val="Arial"/>
        <family val="2"/>
      </rPr>
      <t>Xem xét của Lãnh đạo</t>
    </r>
  </si>
  <si>
    <t>Monthly 
hàng tháng</t>
  </si>
  <si>
    <t>Học kỳ</t>
  </si>
  <si>
    <t>Thực tế</t>
  </si>
  <si>
    <t>Giao hàng phù hợp với các yêu cầu</t>
  </si>
  <si>
    <t>Điểm chất lượng &gt;1.5</t>
  </si>
  <si>
    <t>Kết quả thưc hiện lịch giao hàng</t>
  </si>
  <si>
    <t>100% lịch giao hàng</t>
  </si>
  <si>
    <t xml:space="preserve">Gián đoạn việc thực tập do giao vật tư trễ hạn </t>
  </si>
  <si>
    <t>&lt; 3 case/ lần</t>
  </si>
  <si>
    <t>Ông Phạm Hữu Lộc</t>
  </si>
  <si>
    <t>BẢNG THEO DÕI  KPI CỦA QUÁ TRÌNH S4</t>
  </si>
  <si>
    <t>Năm học</t>
  </si>
  <si>
    <t>Hiệu trưởng</t>
  </si>
  <si>
    <t>Vi phạm bị phạt hành chính khi giao hàng</t>
  </si>
  <si>
    <t>&lt; 2 lần / năm</t>
  </si>
  <si>
    <t>&lt; 2 lần/ học kỳ</t>
  </si>
  <si>
    <t>Sự cố an toàn trong quá trình sử dụng máy móc, thiết bị</t>
  </si>
  <si>
    <t>Mã số: FIN-PR-01/RE01</t>
  </si>
  <si>
    <t>Tháng 11/2018</t>
  </si>
  <si>
    <t>Tháng 12/2018</t>
  </si>
  <si>
    <t>S4: Mua sắm và quản lý nhà cung cấp:  Cửa hàng Vũ Bá Công</t>
  </si>
  <si>
    <t>Tháng 01/2019</t>
  </si>
  <si>
    <t>Tháng 02/2019</t>
  </si>
  <si>
    <t>Tháng 03/2019</t>
  </si>
  <si>
    <t>Tháng 04/2019</t>
  </si>
  <si>
    <t>Tháng 05/2019</t>
  </si>
  <si>
    <t>Tháng 06/2019</t>
  </si>
  <si>
    <t>Tháng 07/2019</t>
  </si>
  <si>
    <t>Tháng 08/2019</t>
  </si>
  <si>
    <t>Tháng 09/2019</t>
  </si>
  <si>
    <t>Tháng 10/2019</t>
  </si>
  <si>
    <t>Tháng 11/2019</t>
  </si>
  <si>
    <t>Tháng 12/2019</t>
  </si>
  <si>
    <t>S4: Mua sắm và quản lý nhà cung cấp: Công ty TNHH SX TM DV Đức Lợi</t>
  </si>
  <si>
    <t>S4: Mua sắm và quản lý nhà cung cấp: HKD Đỗ Thị Kim Vi</t>
  </si>
  <si>
    <t>S4: Mua sắm và quản lý nhà cung cấp: Đoàn Huyền</t>
  </si>
  <si>
    <t>S4: Mua sắm và quản lý nhà cung cấp: Cửa hàng Phạm Thị Lụy</t>
  </si>
  <si>
    <t>S4: Mua sắm và quản lý nhà cung cấp: Bùi Thị Trinh</t>
  </si>
  <si>
    <t>S4: Mua sắm và quản lý nhà cung cấp: Chung Diệp Mãnh Cường</t>
  </si>
  <si>
    <t>S4: Mua sắm và quản lý nhà cung cấp: Bùi Trung Thành</t>
  </si>
  <si>
    <t>S4: Mua sắm và quản lý nhà cung cấp: Lý Kỳ Xương</t>
  </si>
  <si>
    <t>S4: Mua sắm và quản lý nhà cung cấp: Nguyễn Kiều Tiên</t>
  </si>
  <si>
    <t>S4: Mua sắm và quản lý nhà cung cấp: Nguyễn Thành Châu</t>
  </si>
  <si>
    <t>S4: Mua sắm và quản lý nhà cung cấp: Cửa hàng Ben</t>
  </si>
  <si>
    <t>S4: Mua sắm và quản lý nhà cung cấp: CÔNG TY TNHH PHÁT TRIỂN TM DV DIỆU VINH</t>
  </si>
  <si>
    <t>S4: Mua sắm và quản lý nhà cung cấp: Công ty TNHH TM DV TK XD Lê Nguyễn</t>
  </si>
  <si>
    <t>Ngày 24 Tháng 09  năm 2019</t>
  </si>
  <si>
    <t>Người lập</t>
  </si>
  <si>
    <t>BẢNG THEO DÕI  KPI CỦA QUÁ TRÌNH M4</t>
  </si>
  <si>
    <t>Mã số: QC-PR-02</t>
  </si>
  <si>
    <t>Lần ban hành: 03</t>
  </si>
  <si>
    <t>Tháng 12/2017</t>
  </si>
  <si>
    <t>M4 : Hoạch định kinh doanh</t>
  </si>
  <si>
    <t xml:space="preserve"> Hoạch định đúng theo kế hoạch</t>
  </si>
  <si>
    <t>0 delay /  dời tháng</t>
  </si>
  <si>
    <t xml:space="preserve"> Đảm bảo quy mô doanh thu tăng</t>
  </si>
  <si>
    <t xml:space="preserve"> tăng &gt; 12%/năm</t>
  </si>
  <si>
    <t xml:space="preserve">đạt </t>
  </si>
  <si>
    <t>Tháng 01/2018</t>
  </si>
  <si>
    <t>Tháng 02/2018</t>
  </si>
  <si>
    <t>Tháng 03/2018</t>
  </si>
  <si>
    <t>Tháng 04/2018</t>
  </si>
  <si>
    <t>Tháng 06/2018</t>
  </si>
  <si>
    <t>Tháng 07/2018</t>
  </si>
  <si>
    <r>
      <t xml:space="preserve"> PROCESS KPI MONITORING                                                         </t>
    </r>
    <r>
      <rPr>
        <sz val="10"/>
        <rFont val="Tahoma"/>
        <family val="2"/>
      </rPr>
      <t>Lần ban hành: 02</t>
    </r>
  </si>
  <si>
    <t>Tháng 9/2019</t>
  </si>
  <si>
    <t xml:space="preserve">Số sinh viên bỏ học sau một năm </t>
  </si>
  <si>
    <t>&lt; 20% Tổng SV nhập học khoá 2017-2019</t>
  </si>
  <si>
    <t>Số SV đang học</t>
  </si>
  <si>
    <t xml:space="preserve">Tổng số SV nhập học </t>
  </si>
  <si>
    <t>Kết quả thực hiện</t>
  </si>
  <si>
    <t>Mỗi học kỳ</t>
  </si>
  <si>
    <t>Số sinh viên có GPA loại khá trở lên</t>
  </si>
  <si>
    <t>&gt; 12% Số SV đang học</t>
  </si>
  <si>
    <t>Số SV có GPA loại
khá trở lên</t>
  </si>
  <si>
    <t xml:space="preserve"> Every 6 months
6 tháng / một lần</t>
  </si>
  <si>
    <t xml:space="preserve">Số sinh viên tốt nghiệp có việc làm </t>
  </si>
  <si>
    <t>&gt; 85% Phản hồi của Khoá 2015-2018</t>
  </si>
  <si>
    <t>Số phản hồi có việc làm</t>
  </si>
  <si>
    <t>Số phiếu khảo sát thu được</t>
  </si>
  <si>
    <t>Ngày 31 Tháng 07  năm 2018</t>
  </si>
  <si>
    <t>Approved By 
Người phê duyệt</t>
  </si>
  <si>
    <t>GPA  - Điểm trung bình chung tích luỹ</t>
  </si>
  <si>
    <t>BẢNG THEO DÕI  KPI CỦA QUÁ TRÌNH</t>
  </si>
  <si>
    <t>Số SV 
đang học</t>
  </si>
  <si>
    <t xml:space="preserve">Tổng số SV 
nhập học </t>
  </si>
  <si>
    <t>Kết quả 
thực hiện</t>
  </si>
  <si>
    <t>Số phản hồi 
có việc làm</t>
  </si>
  <si>
    <t>Số phiếu 
khảo sát thu được</t>
  </si>
  <si>
    <t>Số SV 
không nợ môn</t>
  </si>
  <si>
    <t>Annually 
hàng năm / một lần</t>
  </si>
  <si>
    <t>&gt; 85% Phản hồi của Khóa 2014-2017</t>
  </si>
  <si>
    <t>C3.4 : Thực hiện chương trình đào tạo - Khoa Công nghệ Thông tin</t>
  </si>
  <si>
    <t>Chưa có</t>
  </si>
  <si>
    <t>94,73%</t>
  </si>
  <si>
    <t>C3.4 : Thực hiện chương trình đào tạo - Khoa Công nghệ Động Lực</t>
  </si>
  <si>
    <t>BẢNG THEO DÕI  KPI CỦA QUÁ TRÌNH S3: KIỂM SOÁT ĐẦU RA KHÔNG PHÙ HỢP</t>
  </si>
  <si>
    <t>Mã số: ADM-KPI-03</t>
  </si>
  <si>
    <t xml:space="preserve"> PROCESS KPI MONITORING OF S3: CONTROL OF NONCONFORMING OUTPUTS</t>
  </si>
  <si>
    <t>Process - Quá trình</t>
  </si>
  <si>
    <t>Tháng 3/2019</t>
  </si>
  <si>
    <t>Tháng 4/2019</t>
  </si>
  <si>
    <t>Tháng 5/2019</t>
  </si>
  <si>
    <t>Tháng 6/2019</t>
  </si>
  <si>
    <t>Tháng 7/2019</t>
  </si>
  <si>
    <t>Tháng 8/2019</t>
  </si>
  <si>
    <r>
      <rPr>
        <sz val="9"/>
        <color indexed="12"/>
        <rFont val="Tahoma"/>
        <family val="2"/>
      </rPr>
      <t xml:space="preserve">S3: </t>
    </r>
    <r>
      <rPr>
        <sz val="9"/>
        <rFont val="Tahoma"/>
        <family val="2"/>
      </rPr>
      <t>Kiểm soát đầu ra không phù hợp</t>
    </r>
  </si>
  <si>
    <t>Khi phát sinh</t>
  </si>
  <si>
    <t>Sự không phù hợp đã xử lý, giải quyết</t>
  </si>
  <si>
    <t>100% NC</t>
  </si>
  <si>
    <t>Số điểm NC</t>
  </si>
  <si>
    <t>Số điểm NC đã xử lý</t>
  </si>
  <si>
    <t>Thực tế 
(Tỉ lệ %)</t>
  </si>
  <si>
    <t>Đạt</t>
  </si>
  <si>
    <t>Ngày 25 tháng 9 năm 2019</t>
  </si>
  <si>
    <t>Ngày  24  tháng 9 năm 2019</t>
  </si>
  <si>
    <t>Ngày 24 tháng 9 năm 2019</t>
  </si>
  <si>
    <t>Checked by 
Người kiểm tra</t>
  </si>
  <si>
    <t>Prepared by 
Người soan thảo</t>
  </si>
  <si>
    <t>Đinh Văn Đệ</t>
  </si>
  <si>
    <t>Hồ Văn Sĩ</t>
  </si>
  <si>
    <t>Nguyễn Thị Nhuận</t>
  </si>
  <si>
    <t>BẢNG THEO DÕI  KPI CỦA QUÁ TRÌNH C2: TUYỂN SINH</t>
  </si>
  <si>
    <t>Mã số: ADM-KPI-02</t>
  </si>
  <si>
    <t xml:space="preserve"> PROCESS KPI MONITORING C2: ENROLMENT</t>
  </si>
  <si>
    <t>Lần ban hành: 02</t>
  </si>
  <si>
    <t>Business
KPI</t>
  </si>
  <si>
    <t>Tháng
09/2018</t>
  </si>
  <si>
    <t>Tháng
10/2018</t>
  </si>
  <si>
    <t>Tháng 
11/2018</t>
  </si>
  <si>
    <t>Tháng
12/2018</t>
  </si>
  <si>
    <t>Tháng
01/2019</t>
  </si>
  <si>
    <t>Tháng
02/2019</t>
  </si>
  <si>
    <t>Tháng
03/2019</t>
  </si>
  <si>
    <t>Tháng
04/2019</t>
  </si>
  <si>
    <t>Tháng
05/2019</t>
  </si>
  <si>
    <t>Tháng
06/2019</t>
  </si>
  <si>
    <t>Tháng
07/2019</t>
  </si>
  <si>
    <t>Tháng
08/2019</t>
  </si>
  <si>
    <t>Tháng
09/2019</t>
  </si>
  <si>
    <t>C2 :Tuyển sinh</t>
  </si>
  <si>
    <t>Every stage / Hằng năm</t>
  </si>
  <si>
    <t>Số sinh viên nhập học cao đẳng chính quy so với chỉ tiêu</t>
  </si>
  <si>
    <t>&gt;80% chỉ tiêu tuyển sinh</t>
  </si>
  <si>
    <t>Số SV nhập học</t>
  </si>
  <si>
    <t>Chỉ tiêu</t>
  </si>
  <si>
    <t>Tỉ lệ%</t>
  </si>
  <si>
    <t>đạt</t>
  </si>
  <si>
    <t>Chưa
đạt</t>
  </si>
  <si>
    <t>Hàng năm</t>
  </si>
  <si>
    <t>C5: Theo dõi tình trạng có việc làm và sự hài lòng của sinh viên</t>
  </si>
  <si>
    <t xml:space="preserve">Ngày       Tháng      năm      </t>
  </si>
  <si>
    <t xml:space="preserve">Ngày      Tháng    năm  </t>
  </si>
  <si>
    <t>Ngày 25 Tháng 09 năm 2019</t>
  </si>
  <si>
    <t>Võ Minh Phương</t>
  </si>
  <si>
    <t>BẢNG THEO DÕI  KPI CỦA QUÁ TRÌNH C1: THIẾT KẾ VÀ PHÊ DUYỆT DỊCH VỤ ĐÀO TẠO</t>
  </si>
  <si>
    <t>Mã số: ADM-KPI-01</t>
  </si>
  <si>
    <t xml:space="preserve"> PROCESS KPI MONITORING C1: TRAINING SERVICE DESIGNING AND APROVING </t>
  </si>
  <si>
    <t>Lần ban hành: 01</t>
  </si>
  <si>
    <t>Tháng
9/2018</t>
  </si>
  <si>
    <t>Tháng
11/2018</t>
  </si>
  <si>
    <t>Tháng
2/2019</t>
  </si>
  <si>
    <t>Tháng
3/2019</t>
  </si>
  <si>
    <t>Tháng
4/2019</t>
  </si>
  <si>
    <t>Tháng
5/2019</t>
  </si>
  <si>
    <t>Tháng
6/2019</t>
  </si>
  <si>
    <t>Tháng
7/2019</t>
  </si>
  <si>
    <t>Tháng
8/2019</t>
  </si>
  <si>
    <t>Tháng
9/2019</t>
  </si>
  <si>
    <r>
      <t xml:space="preserve">C1: </t>
    </r>
    <r>
      <rPr>
        <sz val="10"/>
        <rFont val="Times New Roman"/>
        <family val="1"/>
      </rPr>
      <t xml:space="preserve">Thiết kế và phê duyệt dịch vụ đào tạo </t>
    </r>
  </si>
  <si>
    <t>Khi có phát sinh nhu cầu</t>
  </si>
  <si>
    <t>Số ngành được cấp giấy chứng nhận bổ sung đăng ký hoạt động Giáo dục nghề nghiệp so với số ngành đăng ký</t>
  </si>
  <si>
    <t>&gt;= 80% số ngành được duyệt trên số ngành đăng ký</t>
  </si>
  <si>
    <t>Số ngành đăng ký bổ sung</t>
  </si>
  <si>
    <t>Số ngành được duyệt</t>
  </si>
  <si>
    <t>Ngày           tháng           năm 2019</t>
  </si>
  <si>
    <t>Ngày  10  tháng 9  năm 2019</t>
  </si>
  <si>
    <t>Ngày 10 tháng 9 năm 2019</t>
  </si>
  <si>
    <t>Checked By
Người kiểm tra</t>
  </si>
  <si>
    <t>Prepared By 
Người soạn thảo</t>
  </si>
  <si>
    <t>Mã tài liệu: CCD-RE-02</t>
  </si>
  <si>
    <t>BÁO CÁO ĐƠN VỊ QMS ISO 9001:2015</t>
  </si>
  <si>
    <t>Số TT</t>
  </si>
  <si>
    <t xml:space="preserve">KPI
</t>
  </si>
  <si>
    <t xml:space="preserve">Target
mục tiêu 
</t>
  </si>
  <si>
    <t>Tháng 01
năm 2019</t>
  </si>
  <si>
    <t>Tháng 02
năm 2019</t>
  </si>
  <si>
    <t>Tháng 03
năm 2019</t>
  </si>
  <si>
    <t>Tháng 04
năm 2019</t>
  </si>
  <si>
    <t>Tháng 05
năm 2019</t>
  </si>
  <si>
    <t>Tháng 06
năm 2019</t>
  </si>
  <si>
    <t>Tháng 07
năm 2019</t>
  </si>
  <si>
    <t>Tháng 08
năm 2019</t>
  </si>
  <si>
    <t>Tháng 9
năm 2019</t>
  </si>
  <si>
    <t>3 tháng</t>
  </si>
  <si>
    <t>Thực hiện khảo sát HSSV có việc làm và Doanh nghiệp; Giảng viên đi thực tập tại doanh nghiệp;  Sự hài lòng của sinh viên 4 Khoa</t>
  </si>
  <si>
    <t>Thực tế; 
  khảo sát online</t>
  </si>
  <si>
    <t>93,5%</t>
  </si>
  <si>
    <t>Phiếu KS, 4 khoa.IT, AUTO,EEE, ME</t>
  </si>
  <si>
    <t>Trên 87%</t>
  </si>
  <si>
    <t>6 tháng</t>
  </si>
  <si>
    <t>phiếu ks sau
6 tháng tốt nghiệp có việc làm</t>
  </si>
  <si>
    <t>1 năm</t>
  </si>
  <si>
    <r>
      <rPr>
        <sz val="9"/>
        <color indexed="12"/>
        <rFont val="Tahoma"/>
        <family val="2"/>
      </rPr>
      <t>M3:</t>
    </r>
    <r>
      <rPr>
        <sz val="9"/>
        <rFont val="Tahoma"/>
        <family val="2"/>
      </rPr>
      <t xml:space="preserve"> Đánh giá nội bộ. Phân tích dữ liệu</t>
    </r>
  </si>
  <si>
    <t>Giải quyết chậm Báo cáo sự không phù hợp</t>
  </si>
  <si>
    <t>ok</t>
  </si>
  <si>
    <r>
      <rPr>
        <sz val="9"/>
        <color indexed="12"/>
        <rFont val="Tahoma"/>
        <family val="2"/>
      </rPr>
      <t xml:space="preserve">C4: </t>
    </r>
    <r>
      <rPr>
        <sz val="9"/>
        <rFont val="Tahoma"/>
        <family val="2"/>
      </rPr>
      <t xml:space="preserve"> Kiểm tra, đánh giá và cấp bằng</t>
    </r>
  </si>
  <si>
    <t>Số sinh viên phúc khảo bài thi</t>
  </si>
  <si>
    <t>Số đơn</t>
  </si>
  <si>
    <t>Số SV</t>
  </si>
  <si>
    <t>Kết quả</t>
  </si>
  <si>
    <t>Số sinh viên tốt nghiệp có việc làm</t>
  </si>
  <si>
    <t>&gt;85% phản hồi của SV</t>
  </si>
  <si>
    <t>Mức độ hài lòng của sinh viên (mức độ rất hài lòng và hài lòng)</t>
  </si>
  <si>
    <t>&gt;90% tổng số phiếu khảo sát</t>
  </si>
  <si>
    <t>Nhân sự được tuyển</t>
  </si>
  <si>
    <t>80% 
nhu cầu nhân sự</t>
  </si>
  <si>
    <t>Số giờ đào tạo nghiệp vụ cho 35% tổng số nhân viên</t>
  </si>
  <si>
    <t>6 giờ</t>
  </si>
  <si>
    <t>Nghiệp vụ quản lý giáo dục nghề nghiệp</t>
  </si>
  <si>
    <t>10% 
cán bộ quản lý</t>
  </si>
  <si>
    <t>Thực hiện lịch bảo trì</t>
  </si>
  <si>
    <t>Thực hiện lịch hiệu chỉnh thiết bị đo</t>
  </si>
  <si>
    <t>Sự không phù hợp đã xử lý</t>
  </si>
  <si>
    <t>0 case/ lần</t>
  </si>
  <si>
    <t>Thực hiện kế hoạch hỗ trợ vay vốn</t>
  </si>
  <si>
    <t xml:space="preserve">ko đạt </t>
  </si>
  <si>
    <t>Thực hiện kế hoạch hỗ trợ miễn giảm học phí</t>
  </si>
  <si>
    <t>Thực hiện kế hoạch cấp học bổng</t>
  </si>
  <si>
    <t>Thực hiện kế hoạch khen thưởng</t>
  </si>
  <si>
    <t>Ngày   Tháng 8 năm 2019</t>
  </si>
  <si>
    <t>Ngày     Tháng 8 năm 2019</t>
  </si>
  <si>
    <t>Ngày    Tháng 8 năm 2019</t>
  </si>
  <si>
    <t>Prepared by 
Người kiểm tra</t>
  </si>
  <si>
    <t>Phạm Hữu Lộc</t>
  </si>
  <si>
    <t>Đinh Hồng Minh</t>
  </si>
  <si>
    <t>Nguyễn Chí Nhân</t>
  </si>
  <si>
    <t>&lt;2% kết quả /học kỳ</t>
  </si>
  <si>
    <t>Số sinh viên không hài lòng về hoạt động giảng dạy qua kết quả khảo sát xem điểm thi trên phần mềm PMT-EMS</t>
  </si>
  <si>
    <t>&lt;1% kết quả /học kỳ</t>
  </si>
  <si>
    <t>Tổng lượt trả lời
không hài lòng</t>
  </si>
  <si>
    <t>Tổng lượt trả lời</t>
  </si>
  <si>
    <t>Ngày  Tháng 8 năm 2019</t>
  </si>
  <si>
    <r>
      <t xml:space="preserve">TRƯỜNG CAO ĐẲNG LÝ TỰ TRỌNG TP. HỒ CHÍ MINH
</t>
    </r>
    <r>
      <rPr>
        <b/>
        <sz val="11"/>
        <color indexed="8"/>
        <rFont val="Times New Roman"/>
        <family val="1"/>
      </rPr>
      <t>PHÒNG TỔ CHỨC - HÀNH CHÍNH - TỔNG HỢP</t>
    </r>
  </si>
  <si>
    <t>Mã số: M2-KPI-01
Lần ban hành: 01</t>
  </si>
  <si>
    <t>BẢNG THEO DÕI  KPI CỦA QUÁ TRÌNH KIỂM SOÁT THÔNG TIN DẠNG VĂN BẢN - M2</t>
  </si>
  <si>
    <t>Stt</t>
  </si>
  <si>
    <t>Quá trình</t>
  </si>
  <si>
    <t>Tần số</t>
  </si>
  <si>
    <t>KPI</t>
  </si>
  <si>
    <t>Tháng 06/2019</t>
  </si>
  <si>
    <t>Tháng 07/2019</t>
  </si>
  <si>
    <t>Tháng 08/2019</t>
  </si>
  <si>
    <t>Tháng 9/2019</t>
  </si>
  <si>
    <r>
      <rPr>
        <sz val="9"/>
        <color indexed="12"/>
        <rFont val="Times New Roman"/>
        <family val="1"/>
      </rPr>
      <t xml:space="preserve">M2: </t>
    </r>
    <r>
      <rPr>
        <sz val="9"/>
        <rFont val="Times New Roman"/>
        <family val="1"/>
      </rPr>
      <t>Kiểm soát thông tin dạng văn bản</t>
    </r>
  </si>
  <si>
    <t>Báo cáo sự không phù hợp so với ISO9001:2015</t>
  </si>
  <si>
    <t>0 Major NC/   NC nặng</t>
  </si>
  <si>
    <t>0</t>
  </si>
  <si>
    <t xml:space="preserve">      0</t>
  </si>
  <si>
    <t xml:space="preserve">    0</t>
  </si>
  <si>
    <t>Đạt</t>
  </si>
  <si>
    <t>Ngày  25 tháng 9 năm 2019</t>
  </si>
  <si>
    <t>Ngày 25 Tháng 9 năm 2019</t>
  </si>
  <si>
    <t>Ngày 25 tháng  9 năm 2019</t>
  </si>
  <si>
    <t>Người phê duyệt</t>
  </si>
  <si>
    <t>Người kiểm tra</t>
  </si>
  <si>
    <t>Người soạn thảo</t>
  </si>
  <si>
    <t>Nguyễn Thành Nam</t>
  </si>
  <si>
    <t>BẢNG THEO DÕI  KPI CỦA QUÁ TRÌNH THỰC HIỆN CHƯƠNG TRÌNH ĐÀO TẠO C3.2</t>
  </si>
  <si>
    <t>M1: Quản lý rủi ro &amp; Hoạch
 định việc ứng phó khẩn cấp</t>
  </si>
  <si>
    <t>Báo cáo sự không hợp so với 
ISO9001/ IATF16949</t>
  </si>
  <si>
    <t>M2: Kiểm soát thông tin dạng văn bản</t>
  </si>
  <si>
    <t>Báo cáo sự không phù hợp so với ISO9001/ IATF 16949</t>
  </si>
  <si>
    <r>
      <rPr>
        <sz val="11"/>
        <color indexed="12"/>
        <rFont val="Arial"/>
        <family val="2"/>
      </rPr>
      <t>M3:</t>
    </r>
    <r>
      <rPr>
        <sz val="11"/>
        <rFont val="Arial"/>
        <family val="2"/>
      </rPr>
      <t xml:space="preserve"> Đánh giá nội bộ. Phân tích dữ liệu</t>
    </r>
  </si>
  <si>
    <r>
      <t xml:space="preserve">C1: </t>
    </r>
    <r>
      <rPr>
        <sz val="11"/>
        <color indexed="10"/>
        <rFont val="Arial"/>
        <family val="2"/>
      </rPr>
      <t xml:space="preserve">Thiết kế và phê duyệt dịch vụ đào tạo </t>
    </r>
  </si>
  <si>
    <t>Số ngành được cấp giấy chứng nhận bổ sung đăng ký hoạt động Giáo dục nghề nghiệp</t>
  </si>
  <si>
    <t>Every stage / Mỗi giai đoạn</t>
  </si>
  <si>
    <t>Số sinh viên nhập học cao đẳng chính quy</t>
  </si>
  <si>
    <t>C3.1 : Thực hiện chương trình đào tạo - Khoa Công nghệ Cơ khí</t>
  </si>
  <si>
    <t>&gt; 85% Phản hồi của Khoá 2014-2017</t>
  </si>
  <si>
    <t>C3.2 : Thực hiện chương trình đào tạo - Khoa Công nghệ Điện - Điện tử</t>
  </si>
  <si>
    <t>&lt; 20% Tổng SV nhập học khoá 2018-2019</t>
  </si>
  <si>
    <t>0% - Đạt</t>
  </si>
  <si>
    <t>3,0% Đạt</t>
  </si>
  <si>
    <t>7,6% - Đạt</t>
  </si>
  <si>
    <t>19,25% - Đạt</t>
  </si>
  <si>
    <t>8,2% không đạt</t>
  </si>
  <si>
    <t>21,33% đạt</t>
  </si>
  <si>
    <t> 38</t>
  </si>
  <si>
    <t>47 </t>
  </si>
  <si>
    <t>        80.85% Đạt</t>
  </si>
  <si>
    <t>C3.3 : Thực hiện chương trình đào tạo - Khoa Công nghệ Động Lực</t>
  </si>
  <si>
    <t>C4:  Kiểm tra, đánh giá và cấp bằng</t>
  </si>
  <si>
    <t>Số sinh viên xếp hạng học lực loại khá và giỏi</t>
  </si>
  <si>
    <t>&gt; 10% kết quả /học kỳ</t>
  </si>
  <si>
    <t>Số sinh viên có việc làm</t>
  </si>
  <si>
    <t>85% phản hồi của SV</t>
  </si>
  <si>
    <t>Mức độ hài lòng của sinh viên (mức độ tất hài lòng và hài lòng)</t>
  </si>
  <si>
    <t xml:space="preserve">S1: Tuyển dụng và phát triển nhân viên
</t>
  </si>
  <si>
    <t>Nhân sự được tuyển dụng</t>
  </si>
  <si>
    <r>
      <rPr>
        <sz val="11"/>
        <color indexed="12"/>
        <rFont val="Arial"/>
        <family val="2"/>
      </rPr>
      <t>S2</t>
    </r>
    <r>
      <rPr>
        <sz val="11"/>
        <rFont val="Arial"/>
        <family val="2"/>
      </rPr>
      <t>: Bảo trì máy móc, công cụ, cơ sở hạ tầng và IT - Hiệu chuẩn thiết bị đo</t>
    </r>
  </si>
  <si>
    <t>S3: Kiểm soát đầu ra không phù hợp</t>
  </si>
  <si>
    <t>S4: Mua sắm và quản lý nhà cung cấp: Công ty TNHH Thương mại - Dịch vụ - Đầu tư HỒNG NHUNG</t>
  </si>
  <si>
    <t>S4: Mua sắm và quản lý nhà cung cấp: Công ty TNHH Thương mại - Dịch vụ - Đầu tư NGỌC VÂN ANH</t>
  </si>
  <si>
    <t>S5: Dịch vụ khuyến học và phát triển sinh viên</t>
  </si>
  <si>
    <t>Quản lý Nhà cung cấp  TOSTEM</t>
  </si>
  <si>
    <t>0 complaint / khiếu nại</t>
  </si>
  <si>
    <t xml:space="preserve">Gián đoạn sản xuất tại khách hàng do giao nguyên liệu  trễ hạn </t>
  </si>
  <si>
    <t xml:space="preserve">Số lần trả phí vận chuyển loại đắt hơn </t>
  </si>
  <si>
    <t>Các thông báo đặc biệt của khách hàng</t>
  </si>
  <si>
    <t>Đại lý trả hàng, bảo hành, hành động giải quyết lỗi thị trường, và triệu hồi sản phẩm</t>
  </si>
  <si>
    <t>Quản lý Nhà cung cấp LIXIL</t>
  </si>
  <si>
    <t>Quản lý Nhà cung cấp KYOSHIN</t>
  </si>
  <si>
    <t>Ngày 31 Tháng 05 năm 2018</t>
  </si>
  <si>
    <t>Lương Thùy Trúc Tâm</t>
  </si>
  <si>
    <t xml:space="preserve">S6 : 
Nhập nguyên vật liệu
</t>
  </si>
  <si>
    <t>Monthly hàng tháng</t>
  </si>
  <si>
    <r>
      <t xml:space="preserve">
</t>
    </r>
    <r>
      <rPr>
        <sz val="11"/>
        <color indexed="56"/>
        <rFont val="Arial"/>
        <family val="2"/>
      </rPr>
      <t>Kết quả thưc hiện lịch giao hàng</t>
    </r>
  </si>
  <si>
    <r>
      <rPr>
        <sz val="11"/>
        <color indexed="12"/>
        <rFont val="Arial"/>
        <family val="2"/>
      </rPr>
      <t xml:space="preserve">S7; </t>
    </r>
    <r>
      <rPr>
        <sz val="11"/>
        <rFont val="Arial"/>
        <family val="2"/>
      </rPr>
      <t>Lưu kho &amp; xuất nguyên
 liệu sản xuất</t>
    </r>
  </si>
  <si>
    <t>Mức chính xác của kiểm kê hàng tồn</t>
  </si>
  <si>
    <t>Ngày    Tháng     năm 2019</t>
  </si>
  <si>
    <t>Biểu đồ thống kê số lượng sinh viên khóa 18C1 khoa Đ-ĐT bỏ học từ 09/2018-09/2019</t>
  </si>
  <si>
    <t>Tổng Số SV 
đang học</t>
  </si>
  <si>
    <t>Tổng Số sv nghỉ học</t>
  </si>
  <si>
    <t>BẢNG THEO DÕI  KPI CỦA QUÁ TRÌNH S5 TRONG NĂM HỌC 2018-2019 (TỪ THÁNG 9/2018 ĐẾN THÁNG 8/2019)</t>
  </si>
  <si>
    <t xml:space="preserve"> PROCESS KPI MONITORING S5</t>
  </si>
  <si>
    <t>Tháng 9
năm 2018</t>
  </si>
  <si>
    <t>Tháng 10
năm 2018</t>
  </si>
  <si>
    <t>Tháng 11
năm 2018</t>
  </si>
  <si>
    <t>Tháng 12
năm 2018</t>
  </si>
  <si>
    <t>Tháng 6
năm 2019</t>
  </si>
  <si>
    <t>Tháng 7
năm 2019</t>
  </si>
  <si>
    <t>Tháng 8
năm 2019</t>
  </si>
  <si>
    <t>Hàng tháng</t>
  </si>
  <si>
    <t>Tổ chức hỗ trợ học tập  cho SV yếu kém</t>
  </si>
  <si>
    <t>Thỏa mãn sự hài lòng của SV về dịch vụ phát triển</t>
  </si>
  <si>
    <t>Mã số: M1-KPI-01
Lần ban hành: 02</t>
  </si>
  <si>
    <t>BẢNG THEO DÕI  KPI CỦA QUÁ TRÌNH QUẢN LÝ RỦI RO VÀ HOẠCH ĐỊNH VIỆC ỨNG PHÓ ĐỘT XUẤT - M1</t>
  </si>
  <si>
    <r>
      <rPr>
        <sz val="9"/>
        <color indexed="12"/>
        <rFont val="Times New Roman"/>
        <family val="1"/>
      </rPr>
      <t xml:space="preserve">M1: </t>
    </r>
    <r>
      <rPr>
        <sz val="9"/>
        <rFont val="Times New Roman"/>
        <family val="1"/>
      </rPr>
      <t>Quản lý rủi ro &amp; Hoạch định việc ứng phó đột xuất</t>
    </r>
  </si>
  <si>
    <t>Báo cáo sự không hợp so với 
ISO9001:2015</t>
  </si>
  <si>
    <t xml:space="preserve">Đạt </t>
  </si>
  <si>
    <t>Ngày  03 tháng 9 năm 2019</t>
  </si>
  <si>
    <t>Ngày 30 Tháng 8 năm 2019</t>
  </si>
  <si>
    <t>Ngày 30 tháng  8 năm 2019</t>
  </si>
  <si>
    <t>BIỂU ĐỒ VỀ SỐ LƯỢNG SINH VIÊN BỎ HỌC (XÉT THEO TỪNG THÁNG)</t>
  </si>
  <si>
    <t>BIỂU ĐỒ THỐNG KÊ SỐ SINH VIÊN BỎ HỌC (XÉT THEO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</si>
</sst>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%"/>
  </numFmts>
  <fonts count="7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sz val="11"/>
      <color indexed="12"/>
      <name val="Arial"/>
      <family val="2"/>
    </font>
    <font>
      <sz val="8"/>
      <name val="Arial"/>
      <family val="2"/>
    </font>
    <font>
      <sz val="10"/>
      <name val="Tahom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rgb="FF000000"/>
      <name val="Arial"/>
      <family val="2"/>
    </font>
    <font>
      <b/>
      <sz val="14"/>
      <name val="Tahoma"/>
      <family val="2"/>
    </font>
    <font>
      <b/>
      <sz val="10"/>
      <name val="Arial"/>
      <family val="2"/>
    </font>
    <font>
      <sz val="9"/>
      <name val="Tahoma"/>
      <family val="2"/>
    </font>
    <font>
      <sz val="10"/>
      <name val="Times New Roman"/>
      <family val="1"/>
    </font>
    <font>
      <sz val="9"/>
      <color rgb="FF0000FF"/>
      <name val="Tahoma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9"/>
      <color rgb="FFFF0000"/>
      <name val="Tahoma"/>
      <family val="2"/>
    </font>
    <font>
      <sz val="8"/>
      <name val="Times New Roman"/>
      <family val="1"/>
    </font>
    <font>
      <sz val="8"/>
      <color rgb="FF000000"/>
      <name val="Times New Roman"/>
      <family val="1"/>
    </font>
    <font>
      <sz val="10"/>
      <name val="Arial"/>
      <family val="2"/>
    </font>
    <font>
      <sz val="10.5"/>
      <name val="Tahoma"/>
      <family val="2"/>
    </font>
    <font>
      <sz val="9"/>
      <color indexed="12"/>
      <name val="Tahoma"/>
      <family val="2"/>
    </font>
    <font>
      <b/>
      <sz val="10"/>
      <name val="Times New Roman"/>
      <family val="1"/>
    </font>
    <font>
      <sz val="9"/>
      <name val="Times New Roman"/>
      <family val="1"/>
    </font>
    <font>
      <sz val="10"/>
      <color rgb="FF000000"/>
      <name val="Arial"/>
      <family val="2"/>
    </font>
    <font>
      <sz val="9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11"/>
      <name val="Times New Roman"/>
      <family val="1"/>
    </font>
    <font>
      <sz val="10.5"/>
      <name val="Times New Roman"/>
      <family val="1"/>
    </font>
    <font>
      <b/>
      <sz val="11"/>
      <name val="Times New Roman"/>
      <family val="1"/>
    </font>
    <font>
      <sz val="10"/>
      <color theme="1"/>
      <name val="Times New Roman"/>
      <family val="1"/>
    </font>
    <font>
      <i/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9"/>
      <color rgb="FFFF00FF"/>
      <name val="Tahoma"/>
      <family val="2"/>
    </font>
    <font>
      <sz val="10"/>
      <color rgb="FFFF00FF"/>
      <name val="Arial"/>
      <family val="2"/>
    </font>
    <font>
      <sz val="10"/>
      <color rgb="FFFF0000"/>
      <name val="Arial"/>
      <family val="2"/>
    </font>
    <font>
      <sz val="9"/>
      <color theme="1"/>
      <name val="Times New Roman"/>
      <family val="1"/>
    </font>
    <font>
      <sz val="9"/>
      <color rgb="FFFF00FF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9"/>
      <color indexed="12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1"/>
      <color indexed="10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1"/>
      <color rgb="FFFF00FF"/>
      <name val="Arial"/>
      <family val="2"/>
    </font>
    <font>
      <sz val="11"/>
      <color indexed="56"/>
      <name val="Arial"/>
      <family val="2"/>
    </font>
    <font>
      <b/>
      <sz val="16"/>
      <name val="Times New Roman"/>
      <family val="1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11"/>
      <name val="Tahoma"/>
      <family val="2"/>
    </font>
    <font>
      <b/>
      <sz val="16"/>
      <name val="Arial"/>
      <family val="2"/>
    </font>
    <font>
      <b/>
      <sz val="11"/>
      <name val="Tahoma"/>
      <family val="2"/>
    </font>
    <font>
      <b/>
      <sz val="1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3">
    <xf numFmtId="0" fontId="0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6" fillId="0" borderId="0"/>
    <xf numFmtId="9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3" fillId="0" borderId="0"/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7" fillId="0" borderId="0"/>
    <xf numFmtId="0" fontId="32" fillId="0" borderId="0"/>
    <xf numFmtId="0" fontId="3" fillId="0" borderId="0"/>
    <xf numFmtId="0" fontId="27" fillId="0" borderId="0"/>
    <xf numFmtId="41" fontId="27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2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32" fillId="0" borderId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7" fillId="0" borderId="0" applyFont="0" applyFill="0" applyBorder="0" applyAlignment="0" applyProtection="0"/>
  </cellStyleXfs>
  <cellXfs count="885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2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2" fontId="11" fillId="2" borderId="5" xfId="0" applyNumberFormat="1" applyFont="1" applyFill="1" applyBorder="1" applyAlignment="1">
      <alignment horizontal="center" vertical="center"/>
    </xf>
    <xf numFmtId="0" fontId="11" fillId="2" borderId="5" xfId="0" quotePrefix="1" applyFont="1" applyFill="1" applyBorder="1" applyAlignment="1">
      <alignment horizontal="center" vertical="center"/>
    </xf>
    <xf numFmtId="9" fontId="11" fillId="2" borderId="5" xfId="0" applyNumberFormat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1" fillId="2" borderId="5" xfId="1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9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1" xfId="1" quotePrefix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13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9" fontId="5" fillId="0" borderId="6" xfId="2" applyNumberFormat="1" applyFont="1" applyFill="1" applyBorder="1" applyAlignment="1">
      <alignment horizontal="center" vertical="center" wrapText="1"/>
    </xf>
    <xf numFmtId="9" fontId="5" fillId="0" borderId="3" xfId="2" applyNumberFormat="1" applyFont="1" applyFill="1" applyBorder="1" applyAlignment="1">
      <alignment horizontal="center" vertical="center" wrapText="1"/>
    </xf>
    <xf numFmtId="9" fontId="5" fillId="0" borderId="7" xfId="2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14" fillId="0" borderId="0" xfId="2" applyFont="1" applyFill="1" applyBorder="1" applyAlignment="1">
      <alignment horizontal="center" wrapText="1"/>
    </xf>
    <xf numFmtId="0" fontId="14" fillId="0" borderId="0" xfId="0" applyFont="1" applyFill="1" applyAlignment="1">
      <alignment vertical="center"/>
    </xf>
    <xf numFmtId="0" fontId="14" fillId="0" borderId="0" xfId="2" applyFont="1" applyFill="1" applyBorder="1" applyAlignment="1">
      <alignment horizontal="center"/>
    </xf>
    <xf numFmtId="0" fontId="14" fillId="0" borderId="0" xfId="2" applyFont="1" applyFill="1" applyBorder="1" applyAlignment="1"/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9" fontId="14" fillId="0" borderId="1" xfId="4" applyFont="1" applyFill="1" applyBorder="1" applyAlignment="1">
      <alignment horizontal="center" vertical="center"/>
    </xf>
    <xf numFmtId="9" fontId="14" fillId="0" borderId="5" xfId="1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wrapText="1"/>
    </xf>
    <xf numFmtId="0" fontId="14" fillId="0" borderId="0" xfId="2" applyFont="1" applyFill="1" applyBorder="1" applyAlignment="1">
      <alignment horizontal="center"/>
    </xf>
    <xf numFmtId="0" fontId="14" fillId="0" borderId="0" xfId="2" applyFont="1" applyFill="1" applyBorder="1" applyAlignment="1"/>
    <xf numFmtId="0" fontId="15" fillId="0" borderId="0" xfId="0" applyFont="1" applyFill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2" applyFont="1" applyFill="1" applyBorder="1" applyAlignment="1">
      <alignment vertical="center" wrapText="1"/>
    </xf>
    <xf numFmtId="9" fontId="14" fillId="0" borderId="0" xfId="2" applyNumberFormat="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/>
    </xf>
    <xf numFmtId="0" fontId="14" fillId="0" borderId="0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9" fontId="14" fillId="0" borderId="5" xfId="0" applyNumberFormat="1" applyFont="1" applyFill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13" fillId="0" borderId="0" xfId="5" applyFont="1" applyAlignment="1">
      <alignment vertical="center"/>
    </xf>
    <xf numFmtId="0" fontId="5" fillId="3" borderId="0" xfId="5" applyFont="1" applyFill="1" applyBorder="1" applyAlignment="1">
      <alignment vertical="center"/>
    </xf>
    <xf numFmtId="0" fontId="18" fillId="0" borderId="10" xfId="5" applyFont="1" applyBorder="1" applyAlignment="1">
      <alignment vertical="center"/>
    </xf>
    <xf numFmtId="0" fontId="18" fillId="3" borderId="10" xfId="5" applyFont="1" applyFill="1" applyBorder="1" applyAlignment="1">
      <alignment horizontal="center" vertical="center" wrapText="1"/>
    </xf>
    <xf numFmtId="0" fontId="18" fillId="3" borderId="10" xfId="5" applyFont="1" applyFill="1" applyBorder="1" applyAlignment="1">
      <alignment horizontal="center" vertical="center"/>
    </xf>
    <xf numFmtId="0" fontId="18" fillId="0" borderId="10" xfId="5" applyFont="1" applyBorder="1" applyAlignment="1">
      <alignment horizontal="center" vertical="center"/>
    </xf>
    <xf numFmtId="0" fontId="5" fillId="3" borderId="10" xfId="5" applyFont="1" applyFill="1" applyBorder="1" applyAlignment="1">
      <alignment vertical="center"/>
    </xf>
    <xf numFmtId="0" fontId="5" fillId="0" borderId="0" xfId="5" applyFont="1" applyAlignment="1">
      <alignment horizontal="right" vertical="center"/>
    </xf>
    <xf numFmtId="0" fontId="5" fillId="3" borderId="5" xfId="5" applyFont="1" applyFill="1" applyBorder="1" applyAlignment="1">
      <alignment vertical="center"/>
    </xf>
    <xf numFmtId="0" fontId="5" fillId="3" borderId="15" xfId="5" applyFont="1" applyFill="1" applyBorder="1" applyAlignment="1">
      <alignment vertical="center" wrapText="1"/>
    </xf>
    <xf numFmtId="10" fontId="5" fillId="3" borderId="5" xfId="5" applyNumberFormat="1" applyFont="1" applyFill="1" applyBorder="1" applyAlignment="1">
      <alignment vertical="center"/>
    </xf>
    <xf numFmtId="0" fontId="5" fillId="3" borderId="16" xfId="5" applyFont="1" applyFill="1" applyBorder="1" applyAlignment="1">
      <alignment vertical="center"/>
    </xf>
    <xf numFmtId="0" fontId="5" fillId="3" borderId="15" xfId="5" applyFont="1" applyFill="1" applyBorder="1" applyAlignment="1">
      <alignment vertical="center"/>
    </xf>
    <xf numFmtId="0" fontId="18" fillId="3" borderId="11" xfId="5" applyFont="1" applyFill="1" applyBorder="1" applyAlignment="1">
      <alignment vertical="center"/>
    </xf>
    <xf numFmtId="164" fontId="5" fillId="3" borderId="5" xfId="7" applyNumberFormat="1" applyFont="1" applyFill="1" applyBorder="1" applyAlignment="1">
      <alignment vertical="center"/>
    </xf>
    <xf numFmtId="0" fontId="16" fillId="0" borderId="5" xfId="5" applyFont="1" applyFill="1" applyBorder="1" applyAlignment="1">
      <alignment vertical="center"/>
    </xf>
    <xf numFmtId="0" fontId="16" fillId="0" borderId="5" xfId="5" applyFont="1" applyBorder="1" applyAlignment="1">
      <alignment vertical="center"/>
    </xf>
    <xf numFmtId="10" fontId="5" fillId="3" borderId="13" xfId="6" applyNumberFormat="1" applyFont="1" applyFill="1" applyBorder="1" applyAlignment="1">
      <alignment vertical="center"/>
    </xf>
    <xf numFmtId="0" fontId="5" fillId="0" borderId="0" xfId="1"/>
    <xf numFmtId="0" fontId="5" fillId="0" borderId="0" xfId="1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2" borderId="0" xfId="1" applyFont="1" applyFill="1" applyAlignment="1">
      <alignment vertical="center"/>
    </xf>
    <xf numFmtId="0" fontId="8" fillId="0" borderId="5" xfId="1" applyFont="1" applyFill="1" applyBorder="1" applyAlignment="1">
      <alignment vertical="center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3" borderId="19" xfId="1" applyFont="1" applyFill="1" applyBorder="1" applyAlignment="1">
      <alignment vertical="center" wrapText="1"/>
    </xf>
    <xf numFmtId="0" fontId="5" fillId="3" borderId="14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vertical="center" wrapText="1"/>
    </xf>
    <xf numFmtId="0" fontId="26" fillId="4" borderId="5" xfId="1" applyFont="1" applyFill="1" applyBorder="1" applyAlignment="1">
      <alignment horizontal="center" vertical="center"/>
    </xf>
    <xf numFmtId="0" fontId="26" fillId="4" borderId="5" xfId="1" applyFont="1" applyFill="1" applyBorder="1" applyAlignment="1">
      <alignment horizontal="center" vertical="center" wrapText="1"/>
    </xf>
    <xf numFmtId="0" fontId="25" fillId="4" borderId="5" xfId="1" applyFont="1" applyFill="1" applyBorder="1" applyAlignment="1">
      <alignment horizontal="center" vertical="center"/>
    </xf>
    <xf numFmtId="0" fontId="25" fillId="4" borderId="5" xfId="1" applyFont="1" applyFill="1" applyBorder="1" applyAlignment="1">
      <alignment horizontal="center" vertical="center" wrapText="1"/>
    </xf>
    <xf numFmtId="10" fontId="26" fillId="4" borderId="5" xfId="1" applyNumberFormat="1" applyFont="1" applyFill="1" applyBorder="1" applyAlignment="1">
      <alignment horizontal="center" vertical="center"/>
    </xf>
    <xf numFmtId="10" fontId="26" fillId="4" borderId="5" xfId="1" applyNumberFormat="1" applyFont="1" applyFill="1" applyBorder="1" applyAlignment="1">
      <alignment horizontal="center" vertical="center" wrapText="1"/>
    </xf>
    <xf numFmtId="0" fontId="20" fillId="4" borderId="5" xfId="1" applyFont="1" applyFill="1" applyBorder="1" applyAlignment="1">
      <alignment vertical="center"/>
    </xf>
    <xf numFmtId="10" fontId="25" fillId="4" borderId="5" xfId="1" applyNumberFormat="1" applyFont="1" applyFill="1" applyBorder="1" applyAlignment="1">
      <alignment horizontal="center" vertical="center" wrapText="1"/>
    </xf>
    <xf numFmtId="0" fontId="27" fillId="0" borderId="0" xfId="14"/>
    <xf numFmtId="0" fontId="5" fillId="0" borderId="0" xfId="14" applyFont="1" applyFill="1" applyAlignment="1">
      <alignment vertical="center"/>
    </xf>
    <xf numFmtId="0" fontId="20" fillId="0" borderId="0" xfId="2" applyFont="1" applyBorder="1" applyAlignment="1">
      <alignment horizontal="center"/>
    </xf>
    <xf numFmtId="0" fontId="20" fillId="0" borderId="0" xfId="2" applyFont="1" applyBorder="1" applyAlignment="1"/>
    <xf numFmtId="1" fontId="5" fillId="2" borderId="5" xfId="14" applyNumberFormat="1" applyFont="1" applyFill="1" applyBorder="1" applyAlignment="1">
      <alignment horizontal="center" vertical="center"/>
    </xf>
    <xf numFmtId="0" fontId="5" fillId="0" borderId="0" xfId="14" applyFont="1" applyFill="1" applyAlignment="1">
      <alignment horizontal="right" vertical="center"/>
    </xf>
    <xf numFmtId="0" fontId="18" fillId="2" borderId="5" xfId="2" applyFont="1" applyFill="1" applyBorder="1" applyAlignment="1">
      <alignment horizontal="center" vertical="center" wrapText="1"/>
    </xf>
    <xf numFmtId="0" fontId="18" fillId="0" borderId="5" xfId="14" applyFont="1" applyFill="1" applyBorder="1" applyAlignment="1">
      <alignment vertical="center"/>
    </xf>
    <xf numFmtId="0" fontId="18" fillId="2" borderId="5" xfId="14" applyFont="1" applyFill="1" applyBorder="1" applyAlignment="1">
      <alignment horizontal="center" vertical="center" wrapText="1"/>
    </xf>
    <xf numFmtId="0" fontId="18" fillId="2" borderId="5" xfId="14" applyFont="1" applyFill="1" applyBorder="1" applyAlignment="1">
      <alignment horizontal="center" vertical="center"/>
    </xf>
    <xf numFmtId="0" fontId="18" fillId="0" borderId="5" xfId="14" applyFont="1" applyFill="1" applyBorder="1" applyAlignment="1">
      <alignment horizontal="center" vertical="center"/>
    </xf>
    <xf numFmtId="0" fontId="5" fillId="2" borderId="5" xfId="14" applyFont="1" applyFill="1" applyBorder="1" applyAlignment="1">
      <alignment vertical="center"/>
    </xf>
    <xf numFmtId="0" fontId="5" fillId="2" borderId="5" xfId="14" applyFont="1" applyFill="1" applyBorder="1" applyAlignment="1">
      <alignment vertical="center" wrapText="1"/>
    </xf>
    <xf numFmtId="0" fontId="17" fillId="0" borderId="4" xfId="14" applyFont="1" applyFill="1" applyBorder="1" applyAlignment="1">
      <alignment horizontal="center" vertical="center"/>
    </xf>
    <xf numFmtId="0" fontId="18" fillId="0" borderId="0" xfId="14" applyFont="1" applyFill="1" applyAlignment="1">
      <alignment vertical="center"/>
    </xf>
    <xf numFmtId="0" fontId="18" fillId="2" borderId="0" xfId="14" applyFont="1" applyFill="1" applyAlignment="1">
      <alignment vertical="center"/>
    </xf>
    <xf numFmtId="0" fontId="18" fillId="0" borderId="5" xfId="14" applyFont="1" applyFill="1" applyBorder="1" applyAlignment="1">
      <alignment horizontal="center" vertical="center" wrapText="1"/>
    </xf>
    <xf numFmtId="0" fontId="18" fillId="0" borderId="5" xfId="14" applyFont="1" applyFill="1" applyBorder="1" applyAlignment="1">
      <alignment vertical="center" wrapText="1"/>
    </xf>
    <xf numFmtId="0" fontId="28" fillId="0" borderId="4" xfId="14" applyFont="1" applyFill="1" applyBorder="1" applyAlignment="1">
      <alignment horizontal="center" vertical="center"/>
    </xf>
    <xf numFmtId="1" fontId="31" fillId="2" borderId="5" xfId="14" applyNumberFormat="1" applyFont="1" applyFill="1" applyBorder="1" applyAlignment="1">
      <alignment horizontal="center" vertical="center"/>
    </xf>
    <xf numFmtId="9" fontId="31" fillId="2" borderId="5" xfId="14" applyNumberFormat="1" applyFont="1" applyFill="1" applyBorder="1" applyAlignment="1">
      <alignment horizontal="center" vertical="center"/>
    </xf>
    <xf numFmtId="0" fontId="31" fillId="2" borderId="5" xfId="14" applyFont="1" applyFill="1" applyBorder="1" applyAlignment="1">
      <alignment horizontal="center" vertical="center"/>
    </xf>
    <xf numFmtId="0" fontId="31" fillId="0" borderId="5" xfId="14" applyFont="1" applyFill="1" applyBorder="1" applyAlignment="1">
      <alignment horizontal="center" vertical="center"/>
    </xf>
    <xf numFmtId="0" fontId="32" fillId="0" borderId="0" xfId="15" applyFont="1" applyAlignment="1"/>
    <xf numFmtId="0" fontId="5" fillId="0" borderId="0" xfId="15" applyFont="1" applyAlignment="1">
      <alignment vertical="center"/>
    </xf>
    <xf numFmtId="0" fontId="5" fillId="3" borderId="0" xfId="15" applyFont="1" applyFill="1" applyBorder="1" applyAlignment="1">
      <alignment vertical="center"/>
    </xf>
    <xf numFmtId="0" fontId="5" fillId="0" borderId="0" xfId="15" applyFont="1" applyAlignment="1">
      <alignment horizontal="center" vertical="center"/>
    </xf>
    <xf numFmtId="0" fontId="20" fillId="0" borderId="0" xfId="15" applyFont="1" applyAlignment="1">
      <alignment horizontal="center"/>
    </xf>
    <xf numFmtId="0" fontId="20" fillId="0" borderId="0" xfId="15" applyFont="1" applyAlignment="1"/>
    <xf numFmtId="0" fontId="5" fillId="0" borderId="0" xfId="15" applyFont="1" applyAlignment="1">
      <alignment horizontal="right" vertical="center"/>
    </xf>
    <xf numFmtId="0" fontId="20" fillId="0" borderId="0" xfId="15" applyFont="1" applyAlignment="1">
      <alignment vertical="center"/>
    </xf>
    <xf numFmtId="0" fontId="20" fillId="0" borderId="0" xfId="15" applyFont="1" applyAlignment="1">
      <alignment horizontal="center" vertical="center"/>
    </xf>
    <xf numFmtId="0" fontId="20" fillId="3" borderId="0" xfId="15" applyFont="1" applyFill="1" applyBorder="1" applyAlignment="1">
      <alignment vertical="center"/>
    </xf>
    <xf numFmtId="0" fontId="32" fillId="0" borderId="10" xfId="15" applyFont="1" applyFill="1" applyBorder="1" applyAlignment="1">
      <alignment horizontal="center" vertical="center" wrapText="1"/>
    </xf>
    <xf numFmtId="0" fontId="32" fillId="0" borderId="10" xfId="15" applyFont="1" applyFill="1" applyBorder="1" applyAlignment="1">
      <alignment horizontal="center" vertical="center"/>
    </xf>
    <xf numFmtId="0" fontId="35" fillId="0" borderId="10" xfId="15" applyFont="1" applyBorder="1" applyAlignment="1">
      <alignment horizontal="center" vertical="center"/>
    </xf>
    <xf numFmtId="0" fontId="35" fillId="3" borderId="10" xfId="15" applyFont="1" applyFill="1" applyBorder="1" applyAlignment="1">
      <alignment horizontal="center" vertical="center" wrapText="1"/>
    </xf>
    <xf numFmtId="0" fontId="35" fillId="0" borderId="10" xfId="15" applyFont="1" applyBorder="1" applyAlignment="1">
      <alignment horizontal="center" vertical="center" wrapText="1"/>
    </xf>
    <xf numFmtId="0" fontId="32" fillId="0" borderId="10" xfId="15" applyBorder="1" applyAlignment="1">
      <alignment horizontal="center" vertical="center"/>
    </xf>
    <xf numFmtId="10" fontId="32" fillId="0" borderId="10" xfId="15" applyNumberFormat="1" applyBorder="1" applyAlignment="1">
      <alignment horizontal="center" vertical="center"/>
    </xf>
    <xf numFmtId="0" fontId="5" fillId="3" borderId="0" xfId="15" applyFont="1" applyFill="1" applyBorder="1" applyAlignment="1">
      <alignment horizontal="center" vertical="center"/>
    </xf>
    <xf numFmtId="0" fontId="0" fillId="0" borderId="0" xfId="0"/>
    <xf numFmtId="0" fontId="36" fillId="0" borderId="0" xfId="17" applyFont="1" applyFill="1" applyAlignment="1">
      <alignment vertical="center"/>
    </xf>
    <xf numFmtId="0" fontId="30" fillId="0" borderId="5" xfId="17" applyFont="1" applyFill="1" applyBorder="1" applyAlignment="1">
      <alignment vertical="center"/>
    </xf>
    <xf numFmtId="0" fontId="30" fillId="2" borderId="5" xfId="17" applyFont="1" applyFill="1" applyBorder="1" applyAlignment="1">
      <alignment horizontal="center" vertical="center" wrapText="1"/>
    </xf>
    <xf numFmtId="0" fontId="30" fillId="2" borderId="5" xfId="2" applyFont="1" applyFill="1" applyBorder="1" applyAlignment="1">
      <alignment horizontal="center" vertical="center" wrapText="1"/>
    </xf>
    <xf numFmtId="0" fontId="30" fillId="2" borderId="5" xfId="17" applyFont="1" applyFill="1" applyBorder="1" applyAlignment="1">
      <alignment horizontal="center" vertical="center"/>
    </xf>
    <xf numFmtId="0" fontId="30" fillId="0" borderId="5" xfId="17" applyFont="1" applyFill="1" applyBorder="1" applyAlignment="1">
      <alignment horizontal="center" vertical="center"/>
    </xf>
    <xf numFmtId="0" fontId="20" fillId="5" borderId="5" xfId="17" applyFont="1" applyFill="1" applyBorder="1" applyAlignment="1">
      <alignment horizontal="center" vertical="center" wrapText="1"/>
    </xf>
    <xf numFmtId="0" fontId="39" fillId="0" borderId="5" xfId="17" applyFont="1" applyFill="1" applyBorder="1" applyAlignment="1">
      <alignment horizontal="center" vertical="center" wrapText="1"/>
    </xf>
    <xf numFmtId="9" fontId="20" fillId="5" borderId="5" xfId="17" applyNumberFormat="1" applyFont="1" applyFill="1" applyBorder="1" applyAlignment="1">
      <alignment vertical="center"/>
    </xf>
    <xf numFmtId="0" fontId="20" fillId="0" borderId="5" xfId="17" applyFont="1" applyFill="1" applyBorder="1" applyAlignment="1">
      <alignment horizontal="center" vertical="center"/>
    </xf>
    <xf numFmtId="1" fontId="20" fillId="5" borderId="5" xfId="17" applyNumberFormat="1" applyFont="1" applyFill="1" applyBorder="1" applyAlignment="1">
      <alignment horizontal="center" vertical="center"/>
    </xf>
    <xf numFmtId="0" fontId="39" fillId="0" borderId="5" xfId="17" applyFont="1" applyFill="1" applyBorder="1" applyAlignment="1">
      <alignment horizontal="center" vertical="center"/>
    </xf>
    <xf numFmtId="9" fontId="39" fillId="0" borderId="5" xfId="1" applyNumberFormat="1" applyFont="1" applyFill="1" applyBorder="1" applyAlignment="1">
      <alignment horizontal="center" vertical="center"/>
    </xf>
    <xf numFmtId="9" fontId="20" fillId="5" borderId="5" xfId="17" applyNumberFormat="1" applyFont="1" applyFill="1" applyBorder="1" applyAlignment="1">
      <alignment horizontal="center" vertical="center"/>
    </xf>
    <xf numFmtId="0" fontId="20" fillId="2" borderId="5" xfId="17" applyFont="1" applyFill="1" applyBorder="1" applyAlignment="1">
      <alignment vertical="center"/>
    </xf>
    <xf numFmtId="0" fontId="20" fillId="2" borderId="5" xfId="17" applyFont="1" applyFill="1" applyBorder="1" applyAlignment="1">
      <alignment horizontal="center" vertical="center"/>
    </xf>
    <xf numFmtId="0" fontId="36" fillId="0" borderId="0" xfId="2" applyFont="1" applyBorder="1" applyAlignment="1">
      <alignment horizontal="center"/>
    </xf>
    <xf numFmtId="0" fontId="36" fillId="0" borderId="0" xfId="2" applyFont="1" applyBorder="1" applyAlignment="1"/>
    <xf numFmtId="0" fontId="20" fillId="5" borderId="5" xfId="17" applyNumberFormat="1" applyFont="1" applyFill="1" applyBorder="1" applyAlignment="1">
      <alignment horizontal="center" vertical="center"/>
    </xf>
    <xf numFmtId="0" fontId="36" fillId="0" borderId="0" xfId="17" applyFont="1" applyFill="1" applyAlignment="1"/>
    <xf numFmtId="0" fontId="20" fillId="0" borderId="5" xfId="17" applyFont="1" applyFill="1" applyBorder="1" applyAlignment="1">
      <alignment vertical="center"/>
    </xf>
    <xf numFmtId="0" fontId="3" fillId="0" borderId="0" xfId="16"/>
    <xf numFmtId="0" fontId="5" fillId="0" borderId="0" xfId="1"/>
    <xf numFmtId="0" fontId="11" fillId="0" borderId="0" xfId="1" applyFont="1"/>
    <xf numFmtId="0" fontId="41" fillId="0" borderId="0" xfId="1" applyFont="1"/>
    <xf numFmtId="0" fontId="6" fillId="0" borderId="0" xfId="16" applyFont="1"/>
    <xf numFmtId="0" fontId="42" fillId="0" borderId="5" xfId="1" applyFont="1" applyFill="1" applyBorder="1" applyAlignment="1">
      <alignment vertical="center"/>
    </xf>
    <xf numFmtId="0" fontId="42" fillId="2" borderId="5" xfId="1" applyFont="1" applyFill="1" applyBorder="1" applyAlignment="1">
      <alignment horizontal="center" vertical="center" wrapText="1"/>
    </xf>
    <xf numFmtId="0" fontId="42" fillId="2" borderId="5" xfId="2" applyFont="1" applyFill="1" applyBorder="1" applyAlignment="1">
      <alignment horizontal="center" vertical="center" wrapText="1"/>
    </xf>
    <xf numFmtId="0" fontId="42" fillId="0" borderId="5" xfId="1" applyFont="1" applyFill="1" applyBorder="1" applyAlignment="1">
      <alignment horizontal="center" vertical="center"/>
    </xf>
    <xf numFmtId="0" fontId="41" fillId="0" borderId="6" xfId="1" applyFont="1" applyFill="1" applyBorder="1" applyAlignment="1">
      <alignment horizontal="center" vertical="center"/>
    </xf>
    <xf numFmtId="0" fontId="41" fillId="0" borderId="21" xfId="1" applyFont="1" applyBorder="1" applyAlignment="1">
      <alignment horizontal="center" vertical="center" wrapText="1"/>
    </xf>
    <xf numFmtId="0" fontId="41" fillId="0" borderId="5" xfId="2" applyFont="1" applyBorder="1" applyAlignment="1">
      <alignment horizontal="center" vertical="center" wrapText="1"/>
    </xf>
    <xf numFmtId="9" fontId="41" fillId="0" borderId="5" xfId="2" applyNumberFormat="1" applyFont="1" applyBorder="1" applyAlignment="1">
      <alignment horizontal="center" vertical="center" wrapText="1"/>
    </xf>
    <xf numFmtId="0" fontId="41" fillId="2" borderId="5" xfId="1" applyFont="1" applyFill="1" applyBorder="1" applyAlignment="1">
      <alignment horizontal="center" vertical="center"/>
    </xf>
    <xf numFmtId="9" fontId="41" fillId="2" borderId="5" xfId="1" applyNumberFormat="1" applyFont="1" applyFill="1" applyBorder="1" applyAlignment="1">
      <alignment horizontal="center" vertical="center"/>
    </xf>
    <xf numFmtId="0" fontId="41" fillId="0" borderId="7" xfId="1" applyFont="1" applyFill="1" applyBorder="1" applyAlignment="1">
      <alignment horizontal="center" vertical="center"/>
    </xf>
    <xf numFmtId="0" fontId="42" fillId="0" borderId="7" xfId="1" applyFont="1" applyBorder="1" applyAlignment="1">
      <alignment horizontal="center" vertical="center" wrapText="1"/>
    </xf>
    <xf numFmtId="0" fontId="41" fillId="0" borderId="24" xfId="1" applyFont="1" applyBorder="1" applyAlignment="1">
      <alignment horizontal="center" vertical="center" wrapText="1"/>
    </xf>
    <xf numFmtId="0" fontId="41" fillId="2" borderId="3" xfId="1" applyFont="1" applyFill="1" applyBorder="1" applyAlignment="1">
      <alignment horizontal="center" vertical="center"/>
    </xf>
    <xf numFmtId="0" fontId="41" fillId="0" borderId="5" xfId="2" applyFont="1" applyFill="1" applyBorder="1" applyAlignment="1">
      <alignment horizontal="center" vertical="center" wrapText="1"/>
    </xf>
    <xf numFmtId="0" fontId="41" fillId="0" borderId="25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41" fillId="0" borderId="6" xfId="2" applyFont="1" applyFill="1" applyBorder="1" applyAlignment="1">
      <alignment horizontal="center" vertical="center" wrapText="1"/>
    </xf>
    <xf numFmtId="0" fontId="41" fillId="2" borderId="6" xfId="2" applyFont="1" applyFill="1" applyBorder="1" applyAlignment="1">
      <alignment horizontal="center" vertical="center" wrapText="1"/>
    </xf>
    <xf numFmtId="9" fontId="41" fillId="0" borderId="6" xfId="2" applyNumberFormat="1" applyFont="1" applyBorder="1" applyAlignment="1">
      <alignment horizontal="center" vertical="center" wrapText="1"/>
    </xf>
    <xf numFmtId="0" fontId="41" fillId="0" borderId="22" xfId="1" applyFont="1" applyFill="1" applyBorder="1" applyAlignment="1">
      <alignment horizontal="center" vertical="center"/>
    </xf>
    <xf numFmtId="0" fontId="42" fillId="0" borderId="22" xfId="1" applyFont="1" applyBorder="1" applyAlignment="1">
      <alignment horizontal="center" vertical="center" wrapText="1"/>
    </xf>
    <xf numFmtId="0" fontId="41" fillId="0" borderId="22" xfId="1" applyFont="1" applyBorder="1" applyAlignment="1">
      <alignment vertical="center" wrapText="1"/>
    </xf>
    <xf numFmtId="0" fontId="41" fillId="2" borderId="22" xfId="2" applyFont="1" applyFill="1" applyBorder="1" applyAlignment="1">
      <alignment horizontal="center" vertical="center" wrapText="1"/>
    </xf>
    <xf numFmtId="9" fontId="41" fillId="0" borderId="22" xfId="2" applyNumberFormat="1" applyFont="1" applyBorder="1" applyAlignment="1">
      <alignment horizontal="center" vertical="center" wrapText="1"/>
    </xf>
    <xf numFmtId="0" fontId="41" fillId="2" borderId="23" xfId="1" applyFont="1" applyFill="1" applyBorder="1" applyAlignment="1">
      <alignment horizontal="center" vertical="center"/>
    </xf>
    <xf numFmtId="0" fontId="42" fillId="0" borderId="0" xfId="1" applyFont="1"/>
    <xf numFmtId="0" fontId="42" fillId="0" borderId="5" xfId="1" applyFont="1" applyFill="1" applyBorder="1" applyAlignment="1">
      <alignment horizontal="center" vertical="center" wrapText="1"/>
    </xf>
    <xf numFmtId="0" fontId="5" fillId="0" borderId="5" xfId="1" applyBorder="1"/>
    <xf numFmtId="0" fontId="3" fillId="0" borderId="5" xfId="16" applyBorder="1"/>
    <xf numFmtId="0" fontId="41" fillId="2" borderId="5" xfId="1" applyFont="1" applyFill="1" applyBorder="1" applyAlignment="1">
      <alignment horizontal="center" vertical="center" wrapText="1"/>
    </xf>
    <xf numFmtId="0" fontId="27" fillId="0" borderId="0" xfId="17"/>
    <xf numFmtId="0" fontId="5" fillId="0" borderId="0" xfId="17" applyFont="1" applyFill="1" applyAlignment="1">
      <alignment vertical="center"/>
    </xf>
    <xf numFmtId="0" fontId="13" fillId="0" borderId="0" xfId="17" applyFont="1" applyFill="1" applyBorder="1" applyAlignment="1">
      <alignment vertical="center"/>
    </xf>
    <xf numFmtId="0" fontId="20" fillId="0" borderId="0" xfId="2" applyFont="1" applyBorder="1" applyAlignment="1">
      <alignment horizontal="center"/>
    </xf>
    <xf numFmtId="0" fontId="20" fillId="0" borderId="0" xfId="2" applyFont="1" applyBorder="1" applyAlignment="1"/>
    <xf numFmtId="0" fontId="5" fillId="2" borderId="0" xfId="17" applyFont="1" applyFill="1" applyBorder="1" applyAlignment="1">
      <alignment vertical="center"/>
    </xf>
    <xf numFmtId="0" fontId="17" fillId="2" borderId="0" xfId="17" applyFont="1" applyFill="1" applyAlignment="1">
      <alignment vertical="center"/>
    </xf>
    <xf numFmtId="0" fontId="5" fillId="0" borderId="0" xfId="17" applyFont="1" applyFill="1" applyAlignment="1">
      <alignment horizontal="right" vertical="center"/>
    </xf>
    <xf numFmtId="0" fontId="18" fillId="2" borderId="5" xfId="2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vertical="center"/>
    </xf>
    <xf numFmtId="0" fontId="5" fillId="0" borderId="5" xfId="1" applyFont="1" applyFill="1" applyBorder="1" applyAlignment="1">
      <alignment vertical="center"/>
    </xf>
    <xf numFmtId="0" fontId="18" fillId="0" borderId="5" xfId="17" applyFont="1" applyFill="1" applyBorder="1" applyAlignment="1">
      <alignment vertical="center"/>
    </xf>
    <xf numFmtId="0" fontId="18" fillId="2" borderId="5" xfId="17" applyFont="1" applyFill="1" applyBorder="1" applyAlignment="1">
      <alignment horizontal="center" vertical="center" wrapText="1"/>
    </xf>
    <xf numFmtId="0" fontId="18" fillId="2" borderId="5" xfId="17" applyFont="1" applyFill="1" applyBorder="1" applyAlignment="1">
      <alignment horizontal="center" vertical="center"/>
    </xf>
    <xf numFmtId="0" fontId="18" fillId="0" borderId="5" xfId="17" applyFont="1" applyFill="1" applyBorder="1" applyAlignment="1">
      <alignment horizontal="center" vertical="center"/>
    </xf>
    <xf numFmtId="0" fontId="18" fillId="5" borderId="5" xfId="17" applyFont="1" applyFill="1" applyBorder="1" applyAlignment="1">
      <alignment vertical="center"/>
    </xf>
    <xf numFmtId="0" fontId="18" fillId="2" borderId="5" xfId="17" applyFont="1" applyFill="1" applyBorder="1" applyAlignment="1">
      <alignment vertical="center"/>
    </xf>
    <xf numFmtId="0" fontId="19" fillId="0" borderId="5" xfId="17" applyFont="1" applyFill="1" applyBorder="1" applyAlignment="1">
      <alignment vertical="center"/>
    </xf>
    <xf numFmtId="0" fontId="5" fillId="0" borderId="5" xfId="17" applyFont="1" applyFill="1" applyBorder="1" applyAlignment="1">
      <alignment vertical="center"/>
    </xf>
    <xf numFmtId="0" fontId="5" fillId="0" borderId="5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27" fillId="0" borderId="0" xfId="17"/>
    <xf numFmtId="0" fontId="5" fillId="0" borderId="0" xfId="17" applyFont="1" applyFill="1" applyAlignment="1">
      <alignment vertical="center"/>
    </xf>
    <xf numFmtId="0" fontId="13" fillId="0" borderId="0" xfId="17" applyFont="1" applyFill="1" applyBorder="1" applyAlignment="1">
      <alignment vertical="center"/>
    </xf>
    <xf numFmtId="0" fontId="20" fillId="0" borderId="0" xfId="2" applyFont="1" applyBorder="1" applyAlignment="1">
      <alignment horizontal="center"/>
    </xf>
    <xf numFmtId="0" fontId="20" fillId="0" borderId="0" xfId="2" applyFont="1" applyBorder="1" applyAlignment="1"/>
    <xf numFmtId="0" fontId="5" fillId="0" borderId="5" xfId="17" applyFont="1" applyFill="1" applyBorder="1" applyAlignment="1">
      <alignment horizontal="center" vertical="center"/>
    </xf>
    <xf numFmtId="0" fontId="5" fillId="2" borderId="0" xfId="17" applyFont="1" applyFill="1" applyBorder="1" applyAlignment="1">
      <alignment vertical="center"/>
    </xf>
    <xf numFmtId="0" fontId="17" fillId="2" borderId="0" xfId="17" applyFont="1" applyFill="1" applyAlignment="1">
      <alignment vertical="center"/>
    </xf>
    <xf numFmtId="164" fontId="5" fillId="2" borderId="5" xfId="3" applyNumberFormat="1" applyFont="1" applyFill="1" applyBorder="1" applyAlignment="1">
      <alignment horizontal="center" vertical="center"/>
    </xf>
    <xf numFmtId="1" fontId="5" fillId="2" borderId="5" xfId="17" applyNumberFormat="1" applyFont="1" applyFill="1" applyBorder="1" applyAlignment="1">
      <alignment horizontal="center" vertical="center"/>
    </xf>
    <xf numFmtId="0" fontId="5" fillId="0" borderId="0" xfId="17" applyFont="1" applyFill="1" applyAlignment="1">
      <alignment horizontal="right" vertical="center"/>
    </xf>
    <xf numFmtId="0" fontId="18" fillId="2" borderId="5" xfId="2" applyFont="1" applyFill="1" applyBorder="1" applyAlignment="1">
      <alignment horizontal="center" vertical="center" wrapText="1"/>
    </xf>
    <xf numFmtId="9" fontId="5" fillId="5" borderId="5" xfId="1" applyNumberFormat="1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vertical="center"/>
    </xf>
    <xf numFmtId="0" fontId="19" fillId="0" borderId="5" xfId="1" applyFont="1" applyFill="1" applyBorder="1" applyAlignment="1">
      <alignment vertical="center"/>
    </xf>
    <xf numFmtId="0" fontId="18" fillId="0" borderId="5" xfId="17" applyFont="1" applyFill="1" applyBorder="1" applyAlignment="1">
      <alignment vertical="center"/>
    </xf>
    <xf numFmtId="0" fontId="18" fillId="2" borderId="5" xfId="17" applyFont="1" applyFill="1" applyBorder="1" applyAlignment="1">
      <alignment horizontal="center" vertical="center" wrapText="1"/>
    </xf>
    <xf numFmtId="0" fontId="18" fillId="2" borderId="5" xfId="17" applyFont="1" applyFill="1" applyBorder="1" applyAlignment="1">
      <alignment horizontal="center" vertical="center"/>
    </xf>
    <xf numFmtId="0" fontId="18" fillId="0" borderId="5" xfId="17" applyFont="1" applyFill="1" applyBorder="1" applyAlignment="1">
      <alignment horizontal="center" vertical="center"/>
    </xf>
    <xf numFmtId="0" fontId="18" fillId="5" borderId="5" xfId="17" applyFont="1" applyFill="1" applyBorder="1" applyAlignment="1">
      <alignment vertical="center"/>
    </xf>
    <xf numFmtId="0" fontId="18" fillId="2" borderId="5" xfId="17" applyFont="1" applyFill="1" applyBorder="1" applyAlignment="1">
      <alignment vertical="center"/>
    </xf>
    <xf numFmtId="0" fontId="5" fillId="0" borderId="5" xfId="17" applyFont="1" applyFill="1" applyBorder="1" applyAlignment="1">
      <alignment vertical="center"/>
    </xf>
    <xf numFmtId="9" fontId="5" fillId="5" borderId="5" xfId="17" applyNumberFormat="1" applyFont="1" applyFill="1" applyBorder="1" applyAlignment="1">
      <alignment horizontal="center" vertical="center"/>
    </xf>
    <xf numFmtId="0" fontId="5" fillId="2" borderId="5" xfId="17" applyFont="1" applyFill="1" applyBorder="1" applyAlignment="1">
      <alignment vertical="center"/>
    </xf>
    <xf numFmtId="0" fontId="5" fillId="2" borderId="5" xfId="17" applyFont="1" applyFill="1" applyBorder="1" applyAlignment="1">
      <alignment horizontal="center" vertical="center"/>
    </xf>
    <xf numFmtId="0" fontId="43" fillId="2" borderId="5" xfId="17" applyFont="1" applyFill="1" applyBorder="1" applyAlignment="1">
      <alignment vertical="center"/>
    </xf>
    <xf numFmtId="0" fontId="44" fillId="2" borderId="5" xfId="17" applyFont="1" applyFill="1" applyBorder="1" applyAlignment="1">
      <alignment vertical="center"/>
    </xf>
    <xf numFmtId="41" fontId="20" fillId="0" borderId="5" xfId="18" applyFont="1" applyBorder="1" applyAlignment="1">
      <alignment horizontal="center" vertical="center"/>
    </xf>
    <xf numFmtId="41" fontId="20" fillId="2" borderId="6" xfId="18" applyFont="1" applyFill="1" applyBorder="1" applyAlignment="1">
      <alignment horizontal="center" vertical="center"/>
    </xf>
    <xf numFmtId="0" fontId="45" fillId="0" borderId="5" xfId="17" applyFont="1" applyFill="1" applyBorder="1" applyAlignment="1">
      <alignment horizontal="center" vertical="center"/>
    </xf>
    <xf numFmtId="0" fontId="5" fillId="0" borderId="1" xfId="17" applyFont="1" applyFill="1" applyBorder="1" applyAlignment="1">
      <alignment horizontal="right" vertical="center"/>
    </xf>
    <xf numFmtId="0" fontId="5" fillId="0" borderId="2" xfId="17" applyFont="1" applyFill="1" applyBorder="1" applyAlignment="1">
      <alignment horizontal="right" vertical="center"/>
    </xf>
    <xf numFmtId="0" fontId="5" fillId="0" borderId="17" xfId="17" applyFont="1" applyFill="1" applyBorder="1" applyAlignment="1">
      <alignment horizontal="right" vertical="center"/>
    </xf>
    <xf numFmtId="9" fontId="19" fillId="0" borderId="5" xfId="2" applyNumberFormat="1" applyFont="1" applyFill="1" applyBorder="1" applyAlignment="1">
      <alignment horizontal="left" vertical="center" wrapText="1"/>
    </xf>
    <xf numFmtId="9" fontId="43" fillId="2" borderId="5" xfId="2" applyNumberFormat="1" applyFont="1" applyFill="1" applyBorder="1" applyAlignment="1">
      <alignment horizontal="left" vertical="center" wrapText="1"/>
    </xf>
    <xf numFmtId="9" fontId="46" fillId="0" borderId="3" xfId="2" applyNumberFormat="1" applyFont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5" fillId="5" borderId="17" xfId="1" applyFont="1" applyFill="1" applyBorder="1" applyAlignment="1">
      <alignment horizontal="center" vertical="center"/>
    </xf>
    <xf numFmtId="9" fontId="46" fillId="0" borderId="3" xfId="2" applyNumberFormat="1" applyFont="1" applyBorder="1" applyAlignment="1">
      <alignment horizontal="center" vertical="center" wrapText="1"/>
    </xf>
    <xf numFmtId="0" fontId="5" fillId="2" borderId="6" xfId="17" applyFont="1" applyFill="1" applyBorder="1" applyAlignment="1">
      <alignment vertical="center"/>
    </xf>
    <xf numFmtId="0" fontId="5" fillId="5" borderId="6" xfId="1" applyFont="1" applyFill="1" applyBorder="1" applyAlignment="1">
      <alignment horizontal="center" vertical="center"/>
    </xf>
    <xf numFmtId="0" fontId="5" fillId="2" borderId="6" xfId="17" applyFont="1" applyFill="1" applyBorder="1" applyAlignment="1">
      <alignment horizontal="center" vertical="center"/>
    </xf>
    <xf numFmtId="164" fontId="5" fillId="2" borderId="6" xfId="3" applyNumberFormat="1" applyFont="1" applyFill="1" applyBorder="1" applyAlignment="1">
      <alignment horizontal="center" vertical="center"/>
    </xf>
    <xf numFmtId="1" fontId="5" fillId="2" borderId="6" xfId="17" applyNumberFormat="1" applyFont="1" applyFill="1" applyBorder="1" applyAlignment="1">
      <alignment horizontal="center" vertical="center"/>
    </xf>
    <xf numFmtId="0" fontId="5" fillId="2" borderId="3" xfId="17" applyFont="1" applyFill="1" applyBorder="1" applyAlignment="1">
      <alignment vertical="center"/>
    </xf>
    <xf numFmtId="0" fontId="5" fillId="2" borderId="3" xfId="17" applyFont="1" applyFill="1" applyBorder="1" applyAlignment="1">
      <alignment horizontal="center" vertical="center"/>
    </xf>
    <xf numFmtId="9" fontId="47" fillId="0" borderId="5" xfId="2" applyNumberFormat="1" applyFont="1" applyBorder="1" applyAlignment="1">
      <alignment horizontal="center" vertical="center" wrapText="1"/>
    </xf>
    <xf numFmtId="10" fontId="5" fillId="5" borderId="5" xfId="17" applyNumberFormat="1" applyFont="1" applyFill="1" applyBorder="1" applyAlignment="1">
      <alignment horizontal="center" vertical="center"/>
    </xf>
    <xf numFmtId="10" fontId="5" fillId="5" borderId="5" xfId="17" quotePrefix="1" applyNumberFormat="1" applyFont="1" applyFill="1" applyBorder="1" applyAlignment="1">
      <alignment horizontal="center" vertical="center"/>
    </xf>
    <xf numFmtId="0" fontId="43" fillId="2" borderId="17" xfId="2" applyFont="1" applyFill="1" applyBorder="1" applyAlignment="1">
      <alignment vertical="center" wrapText="1"/>
    </xf>
    <xf numFmtId="0" fontId="39" fillId="0" borderId="25" xfId="2" applyFont="1" applyFill="1" applyBorder="1" applyAlignment="1">
      <alignment horizontal="center" vertical="center" wrapText="1"/>
    </xf>
    <xf numFmtId="0" fontId="19" fillId="0" borderId="17" xfId="2" applyFont="1" applyFill="1" applyBorder="1" applyAlignment="1">
      <alignment vertical="center" wrapText="1"/>
    </xf>
    <xf numFmtId="0" fontId="31" fillId="0" borderId="25" xfId="2" applyFont="1" applyBorder="1" applyAlignment="1">
      <alignment horizontal="left" vertical="center" wrapText="1"/>
    </xf>
    <xf numFmtId="0" fontId="5" fillId="2" borderId="5" xfId="17" applyFont="1" applyFill="1" applyBorder="1" applyAlignment="1">
      <alignment vertical="center" wrapText="1"/>
    </xf>
    <xf numFmtId="165" fontId="5" fillId="0" borderId="5" xfId="17" applyNumberFormat="1" applyFont="1" applyFill="1" applyBorder="1" applyAlignment="1">
      <alignment horizontal="center" vertical="center"/>
    </xf>
    <xf numFmtId="10" fontId="5" fillId="0" borderId="5" xfId="17" applyNumberFormat="1" applyFont="1" applyFill="1" applyBorder="1" applyAlignment="1">
      <alignment horizontal="center" vertical="center"/>
    </xf>
    <xf numFmtId="10" fontId="5" fillId="2" borderId="5" xfId="17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vertical="center" wrapText="1"/>
    </xf>
    <xf numFmtId="9" fontId="7" fillId="0" borderId="5" xfId="2" applyNumberFormat="1" applyFont="1" applyFill="1" applyBorder="1" applyAlignment="1">
      <alignment horizontal="left" vertical="center" wrapText="1"/>
    </xf>
    <xf numFmtId="0" fontId="27" fillId="0" borderId="0" xfId="17"/>
    <xf numFmtId="0" fontId="46" fillId="0" borderId="0" xfId="17" applyFont="1" applyBorder="1" applyAlignment="1">
      <alignment horizontal="left" wrapText="1"/>
    </xf>
    <xf numFmtId="0" fontId="39" fillId="0" borderId="0" xfId="2" applyFont="1" applyFill="1" applyBorder="1" applyAlignment="1">
      <alignment horizontal="left" wrapText="1"/>
    </xf>
    <xf numFmtId="9" fontId="46" fillId="0" borderId="0" xfId="2" applyNumberFormat="1" applyFont="1" applyBorder="1" applyAlignment="1">
      <alignment horizontal="center" wrapText="1"/>
    </xf>
    <xf numFmtId="0" fontId="36" fillId="0" borderId="0" xfId="17" applyFont="1" applyFill="1" applyAlignment="1">
      <alignment vertical="center"/>
    </xf>
    <xf numFmtId="0" fontId="36" fillId="0" borderId="0" xfId="2" applyFont="1" applyBorder="1" applyAlignment="1">
      <alignment horizontal="center" vertical="center"/>
    </xf>
    <xf numFmtId="0" fontId="36" fillId="0" borderId="0" xfId="17" applyFont="1" applyFill="1" applyAlignment="1">
      <alignment horizontal="center" vertical="center"/>
    </xf>
    <xf numFmtId="0" fontId="36" fillId="0" borderId="0" xfId="2" applyFont="1" applyBorder="1" applyAlignment="1">
      <alignment vertical="center"/>
    </xf>
    <xf numFmtId="0" fontId="38" fillId="0" borderId="0" xfId="17" applyFont="1" applyFill="1" applyAlignment="1">
      <alignment vertical="center"/>
    </xf>
    <xf numFmtId="0" fontId="38" fillId="0" borderId="0" xfId="2" applyFont="1" applyBorder="1" applyAlignment="1">
      <alignment horizontal="center" vertical="center" wrapText="1"/>
    </xf>
    <xf numFmtId="0" fontId="38" fillId="0" borderId="0" xfId="17" applyFont="1" applyFill="1" applyAlignment="1">
      <alignment horizontal="center" vertical="center"/>
    </xf>
    <xf numFmtId="0" fontId="36" fillId="0" borderId="0" xfId="17" applyFont="1" applyFill="1" applyAlignment="1"/>
    <xf numFmtId="0" fontId="36" fillId="0" borderId="0" xfId="17" applyFont="1" applyFill="1" applyAlignment="1">
      <alignment horizontal="center"/>
    </xf>
    <xf numFmtId="0" fontId="36" fillId="2" borderId="0" xfId="17" applyFont="1" applyFill="1" applyAlignment="1"/>
    <xf numFmtId="0" fontId="51" fillId="0" borderId="0" xfId="17" applyFont="1" applyAlignment="1">
      <alignment vertical="center"/>
    </xf>
    <xf numFmtId="0" fontId="52" fillId="0" borderId="0" xfId="17" applyFont="1" applyBorder="1" applyAlignment="1">
      <alignment horizontal="center" vertical="center"/>
    </xf>
    <xf numFmtId="0" fontId="20" fillId="0" borderId="0" xfId="17" applyFont="1" applyFill="1" applyAlignment="1">
      <alignment vertical="center"/>
    </xf>
    <xf numFmtId="0" fontId="48" fillId="0" borderId="0" xfId="17" applyFont="1" applyFill="1" applyBorder="1" applyAlignment="1">
      <alignment horizontal="center" vertical="center"/>
    </xf>
    <xf numFmtId="0" fontId="48" fillId="0" borderId="0" xfId="17" applyFont="1" applyFill="1" applyBorder="1" applyAlignment="1">
      <alignment vertical="center"/>
    </xf>
    <xf numFmtId="0" fontId="30" fillId="0" borderId="5" xfId="17" applyFont="1" applyFill="1" applyBorder="1" applyAlignment="1">
      <alignment vertical="center"/>
    </xf>
    <xf numFmtId="0" fontId="30" fillId="2" borderId="5" xfId="17" applyFont="1" applyFill="1" applyBorder="1" applyAlignment="1">
      <alignment horizontal="center" vertical="center" wrapText="1"/>
    </xf>
    <xf numFmtId="0" fontId="30" fillId="2" borderId="5" xfId="2" applyFont="1" applyFill="1" applyBorder="1" applyAlignment="1">
      <alignment horizontal="center" vertical="center" wrapText="1"/>
    </xf>
    <xf numFmtId="0" fontId="30" fillId="2" borderId="5" xfId="17" applyFont="1" applyFill="1" applyBorder="1" applyAlignment="1">
      <alignment horizontal="center" vertical="center"/>
    </xf>
    <xf numFmtId="0" fontId="30" fillId="0" borderId="5" xfId="17" applyFont="1" applyFill="1" applyBorder="1" applyAlignment="1">
      <alignment horizontal="center" vertical="center"/>
    </xf>
    <xf numFmtId="0" fontId="30" fillId="0" borderId="5" xfId="17" applyFont="1" applyFill="1" applyBorder="1" applyAlignment="1">
      <alignment horizontal="center" vertical="center" wrapText="1"/>
    </xf>
    <xf numFmtId="0" fontId="31" fillId="0" borderId="5" xfId="17" applyFont="1" applyFill="1" applyBorder="1" applyAlignment="1">
      <alignment horizontal="center" vertical="center"/>
    </xf>
    <xf numFmtId="164" fontId="20" fillId="0" borderId="5" xfId="3" quotePrefix="1" applyNumberFormat="1" applyFont="1" applyFill="1" applyBorder="1" applyAlignment="1">
      <alignment horizontal="center" vertical="center"/>
    </xf>
    <xf numFmtId="0" fontId="20" fillId="0" borderId="5" xfId="17" applyFont="1" applyFill="1" applyBorder="1" applyAlignment="1">
      <alignment horizontal="center" vertical="center"/>
    </xf>
    <xf numFmtId="0" fontId="20" fillId="5" borderId="5" xfId="1" applyFont="1" applyFill="1" applyBorder="1" applyAlignment="1">
      <alignment horizontal="center" vertical="center"/>
    </xf>
    <xf numFmtId="0" fontId="20" fillId="5" borderId="5" xfId="1" applyFont="1" applyFill="1" applyBorder="1" applyAlignment="1">
      <alignment vertical="center"/>
    </xf>
    <xf numFmtId="0" fontId="20" fillId="0" borderId="0" xfId="1" applyFont="1" applyFill="1" applyBorder="1" applyAlignment="1">
      <alignment horizontal="center"/>
    </xf>
    <xf numFmtId="0" fontId="31" fillId="0" borderId="0" xfId="17" applyFont="1" applyFill="1" applyBorder="1" applyAlignment="1">
      <alignment horizontal="center" wrapText="1"/>
    </xf>
    <xf numFmtId="0" fontId="20" fillId="5" borderId="0" xfId="1" applyFont="1" applyFill="1" applyBorder="1" applyAlignment="1">
      <alignment horizontal="left"/>
    </xf>
    <xf numFmtId="0" fontId="20" fillId="0" borderId="0" xfId="1" applyFont="1" applyFill="1" applyAlignment="1"/>
    <xf numFmtId="0" fontId="20" fillId="0" borderId="0" xfId="17" applyFont="1" applyFill="1" applyAlignment="1"/>
    <xf numFmtId="0" fontId="20" fillId="0" borderId="0" xfId="17" applyFont="1" applyFill="1" applyAlignment="1">
      <alignment horizontal="center"/>
    </xf>
    <xf numFmtId="0" fontId="20" fillId="2" borderId="0" xfId="17" applyFont="1" applyFill="1" applyAlignment="1"/>
    <xf numFmtId="0" fontId="20" fillId="0" borderId="0" xfId="17" applyFont="1" applyFill="1" applyAlignment="1">
      <alignment horizontal="center" vertical="center"/>
    </xf>
    <xf numFmtId="0" fontId="30" fillId="0" borderId="0" xfId="17" applyFont="1" applyFill="1" applyBorder="1" applyAlignment="1">
      <alignment horizontal="center" vertical="center" wrapText="1"/>
    </xf>
    <xf numFmtId="164" fontId="20" fillId="0" borderId="0" xfId="3" quotePrefix="1" applyNumberFormat="1" applyFont="1" applyFill="1" applyBorder="1" applyAlignment="1">
      <alignment horizontal="center" vertical="center"/>
    </xf>
    <xf numFmtId="0" fontId="20" fillId="5" borderId="0" xfId="1" applyFont="1" applyFill="1" applyBorder="1" applyAlignment="1">
      <alignment horizontal="center" vertical="center"/>
    </xf>
    <xf numFmtId="164" fontId="20" fillId="0" borderId="5" xfId="3" applyNumberFormat="1" applyFont="1" applyFill="1" applyBorder="1" applyAlignment="1">
      <alignment vertical="top"/>
    </xf>
    <xf numFmtId="164" fontId="20" fillId="0" borderId="5" xfId="3" quotePrefix="1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2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vertical="center" wrapText="1"/>
    </xf>
    <xf numFmtId="0" fontId="5" fillId="3" borderId="15" xfId="0" applyFont="1" applyFill="1" applyBorder="1" applyAlignment="1">
      <alignment vertical="center" wrapText="1"/>
    </xf>
    <xf numFmtId="164" fontId="7" fillId="0" borderId="2" xfId="3" applyNumberFormat="1" applyFont="1" applyFill="1" applyBorder="1" applyAlignment="1">
      <alignment vertical="top"/>
    </xf>
    <xf numFmtId="164" fontId="7" fillId="0" borderId="17" xfId="3" applyNumberFormat="1" applyFont="1" applyFill="1" applyBorder="1" applyAlignment="1">
      <alignment vertical="top"/>
    </xf>
    <xf numFmtId="0" fontId="7" fillId="5" borderId="2" xfId="1" applyFont="1" applyFill="1" applyBorder="1" applyAlignment="1">
      <alignment vertical="center"/>
    </xf>
    <xf numFmtId="0" fontId="7" fillId="5" borderId="17" xfId="1" applyFont="1" applyFill="1" applyBorder="1" applyAlignment="1">
      <alignment vertical="center"/>
    </xf>
    <xf numFmtId="0" fontId="7" fillId="0" borderId="17" xfId="1" applyFont="1" applyFill="1" applyBorder="1" applyAlignment="1">
      <alignment vertical="center"/>
    </xf>
    <xf numFmtId="0" fontId="58" fillId="0" borderId="5" xfId="0" applyFont="1" applyFill="1" applyBorder="1" applyAlignment="1">
      <alignment horizontal="center" vertical="center" wrapText="1"/>
    </xf>
    <xf numFmtId="0" fontId="58" fillId="0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5" fillId="8" borderId="0" xfId="0" applyFont="1" applyFill="1" applyAlignment="1">
      <alignment vertical="center"/>
    </xf>
    <xf numFmtId="0" fontId="5" fillId="3" borderId="10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9" fillId="3" borderId="15" xfId="0" applyFont="1" applyFill="1" applyBorder="1" applyAlignment="1">
      <alignment horizontal="center" vertical="center" wrapText="1"/>
    </xf>
    <xf numFmtId="10" fontId="59" fillId="3" borderId="15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10" fontId="5" fillId="3" borderId="13" xfId="22" applyNumberFormat="1" applyFont="1" applyFill="1" applyBorder="1" applyAlignment="1">
      <alignment horizontal="center" vertical="center"/>
    </xf>
    <xf numFmtId="10" fontId="5" fillId="3" borderId="5" xfId="0" applyNumberFormat="1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10" fontId="5" fillId="3" borderId="5" xfId="22" applyNumberFormat="1" applyFont="1" applyFill="1" applyBorder="1" applyAlignment="1">
      <alignment horizontal="center" vertical="center"/>
    </xf>
    <xf numFmtId="166" fontId="5" fillId="3" borderId="5" xfId="22" applyNumberFormat="1" applyFont="1" applyFill="1" applyBorder="1" applyAlignment="1">
      <alignment horizontal="center" vertical="center"/>
    </xf>
    <xf numFmtId="9" fontId="5" fillId="3" borderId="5" xfId="0" applyNumberFormat="1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9" fontId="5" fillId="3" borderId="5" xfId="0" applyNumberFormat="1" applyFont="1" applyFill="1" applyBorder="1" applyAlignment="1">
      <alignment horizontal="center" vertical="center"/>
    </xf>
    <xf numFmtId="9" fontId="5" fillId="3" borderId="5" xfId="22" applyFont="1" applyFill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9" fontId="5" fillId="2" borderId="5" xfId="0" applyNumberFormat="1" applyFont="1" applyFill="1" applyBorder="1" applyAlignment="1">
      <alignment horizontal="center" vertical="center"/>
    </xf>
    <xf numFmtId="10" fontId="18" fillId="3" borderId="10" xfId="0" applyNumberFormat="1" applyFont="1" applyFill="1" applyBorder="1" applyAlignment="1">
      <alignment horizontal="center" vertical="center"/>
    </xf>
    <xf numFmtId="10" fontId="5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166" fontId="5" fillId="3" borderId="10" xfId="0" applyNumberFormat="1" applyFont="1" applyFill="1" applyBorder="1" applyAlignment="1">
      <alignment horizontal="center" vertical="center"/>
    </xf>
    <xf numFmtId="166" fontId="18" fillId="3" borderId="10" xfId="0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9" fontId="18" fillId="2" borderId="1" xfId="0" applyNumberFormat="1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10" fontId="5" fillId="5" borderId="5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right" vertical="center"/>
    </xf>
    <xf numFmtId="0" fontId="60" fillId="7" borderId="6" xfId="1" applyFont="1" applyFill="1" applyBorder="1" applyAlignment="1">
      <alignment vertical="center" wrapText="1"/>
    </xf>
    <xf numFmtId="0" fontId="60" fillId="2" borderId="5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60" fillId="7" borderId="3" xfId="1" applyFont="1" applyFill="1" applyBorder="1" applyAlignment="1">
      <alignment vertical="center" wrapText="1"/>
    </xf>
    <xf numFmtId="0" fontId="60" fillId="7" borderId="7" xfId="1" applyFont="1" applyFill="1" applyBorder="1" applyAlignment="1">
      <alignment vertical="center" wrapText="1"/>
    </xf>
    <xf numFmtId="0" fontId="7" fillId="0" borderId="5" xfId="1" applyFont="1" applyFill="1" applyBorder="1" applyAlignment="1">
      <alignment horizontal="center" vertical="center"/>
    </xf>
    <xf numFmtId="164" fontId="7" fillId="2" borderId="5" xfId="3" applyNumberFormat="1" applyFont="1" applyFill="1" applyBorder="1" applyAlignment="1">
      <alignment horizontal="center" vertical="center"/>
    </xf>
    <xf numFmtId="1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4" fontId="7" fillId="2" borderId="6" xfId="3" applyNumberFormat="1" applyFont="1" applyFill="1" applyBorder="1" applyAlignment="1">
      <alignment horizontal="center" vertical="center"/>
    </xf>
    <xf numFmtId="1" fontId="7" fillId="2" borderId="6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right" vertical="center"/>
    </xf>
    <xf numFmtId="0" fontId="5" fillId="8" borderId="5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1" fontId="5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9" fontId="7" fillId="5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center"/>
    </xf>
    <xf numFmtId="0" fontId="7" fillId="5" borderId="5" xfId="1" applyFont="1" applyFill="1" applyBorder="1" applyAlignment="1">
      <alignment horizontal="center" vertical="center"/>
    </xf>
    <xf numFmtId="41" fontId="7" fillId="0" borderId="5" xfId="18" applyFont="1" applyBorder="1" applyAlignment="1">
      <alignment horizontal="center" vertical="center"/>
    </xf>
    <xf numFmtId="0" fontId="7" fillId="5" borderId="6" xfId="1" applyFont="1" applyFill="1" applyBorder="1" applyAlignment="1">
      <alignment horizontal="center" vertical="center"/>
    </xf>
    <xf numFmtId="41" fontId="7" fillId="2" borderId="6" xfId="18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4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9" fontId="5" fillId="5" borderId="5" xfId="0" applyNumberFormat="1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vertical="center"/>
    </xf>
    <xf numFmtId="0" fontId="5" fillId="2" borderId="23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24" fillId="0" borderId="3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2" borderId="3" xfId="2" applyFont="1" applyFill="1" applyBorder="1" applyAlignment="1">
      <alignment vertical="center" wrapText="1"/>
    </xf>
    <xf numFmtId="9" fontId="19" fillId="0" borderId="3" xfId="2" applyNumberFormat="1" applyFont="1" applyBorder="1" applyAlignment="1">
      <alignment horizontal="left" vertical="center" wrapText="1"/>
    </xf>
    <xf numFmtId="0" fontId="55" fillId="2" borderId="5" xfId="0" applyFont="1" applyFill="1" applyBorder="1" applyAlignment="1">
      <alignment horizontal="center" vertical="center"/>
    </xf>
    <xf numFmtId="9" fontId="7" fillId="5" borderId="5" xfId="1" applyNumberFormat="1" applyFont="1" applyFill="1" applyBorder="1" applyAlignment="1">
      <alignment horizontal="center" vertical="center"/>
    </xf>
    <xf numFmtId="0" fontId="5" fillId="8" borderId="0" xfId="1" applyFont="1" applyFill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2" borderId="5" xfId="1" applyFont="1" applyFill="1" applyBorder="1" applyAlignment="1">
      <alignment vertical="center"/>
    </xf>
    <xf numFmtId="0" fontId="8" fillId="0" borderId="5" xfId="23" applyFont="1" applyFill="1" applyBorder="1" applyAlignment="1">
      <alignment vertical="center"/>
    </xf>
    <xf numFmtId="0" fontId="8" fillId="2" borderId="5" xfId="23" applyFont="1" applyFill="1" applyBorder="1" applyAlignment="1">
      <alignment vertical="center"/>
    </xf>
    <xf numFmtId="0" fontId="8" fillId="0" borderId="1" xfId="23" applyFont="1" applyFill="1" applyBorder="1" applyAlignment="1">
      <alignment vertical="center"/>
    </xf>
    <xf numFmtId="0" fontId="5" fillId="3" borderId="19" xfId="23" applyFont="1" applyFill="1" applyBorder="1" applyAlignment="1">
      <alignment vertical="center" wrapText="1"/>
    </xf>
    <xf numFmtId="0" fontId="5" fillId="3" borderId="10" xfId="23" applyNumberFormat="1" applyFont="1" applyFill="1" applyBorder="1" applyAlignment="1">
      <alignment horizontal="center" vertical="center"/>
    </xf>
    <xf numFmtId="0" fontId="5" fillId="3" borderId="15" xfId="23" applyNumberFormat="1" applyFont="1" applyFill="1" applyBorder="1" applyAlignment="1">
      <alignment horizontal="center" vertical="center"/>
    </xf>
    <xf numFmtId="0" fontId="5" fillId="3" borderId="5" xfId="23" applyNumberFormat="1" applyFont="1" applyFill="1" applyBorder="1" applyAlignment="1">
      <alignment horizontal="center" vertical="center"/>
    </xf>
    <xf numFmtId="1" fontId="5" fillId="3" borderId="10" xfId="23" applyNumberFormat="1" applyFont="1" applyFill="1" applyBorder="1" applyAlignment="1">
      <alignment horizontal="center" vertical="center"/>
    </xf>
    <xf numFmtId="1" fontId="5" fillId="3" borderId="15" xfId="23" applyNumberFormat="1" applyFont="1" applyFill="1" applyBorder="1" applyAlignment="1">
      <alignment horizontal="center" vertical="center"/>
    </xf>
    <xf numFmtId="1" fontId="5" fillId="3" borderId="5" xfId="23" applyNumberFormat="1" applyFont="1" applyFill="1" applyBorder="1" applyAlignment="1">
      <alignment horizontal="center" vertical="center"/>
    </xf>
    <xf numFmtId="0" fontId="5" fillId="3" borderId="20" xfId="23" applyFont="1" applyFill="1" applyBorder="1" applyAlignment="1">
      <alignment vertical="center" wrapText="1"/>
    </xf>
    <xf numFmtId="1" fontId="5" fillId="2" borderId="5" xfId="23" applyNumberFormat="1" applyFont="1" applyFill="1" applyBorder="1" applyAlignment="1">
      <alignment horizontal="center" vertical="center"/>
    </xf>
    <xf numFmtId="0" fontId="27" fillId="0" borderId="0" xfId="17"/>
    <xf numFmtId="0" fontId="5" fillId="0" borderId="0" xfId="17" applyFont="1" applyFill="1" applyAlignment="1">
      <alignment vertical="center"/>
    </xf>
    <xf numFmtId="0" fontId="5" fillId="2" borderId="0" xfId="17" applyFont="1" applyFill="1" applyAlignment="1">
      <alignment vertical="center"/>
    </xf>
    <xf numFmtId="0" fontId="5" fillId="0" borderId="0" xfId="17" applyFont="1" applyFill="1" applyAlignment="1">
      <alignment horizontal="right" vertical="center"/>
    </xf>
    <xf numFmtId="0" fontId="7" fillId="0" borderId="0" xfId="17" applyFont="1" applyFill="1" applyAlignment="1">
      <alignment vertical="center"/>
    </xf>
    <xf numFmtId="0" fontId="67" fillId="0" borderId="0" xfId="17" applyFont="1" applyBorder="1" applyAlignment="1">
      <alignment horizontal="center" vertical="center" wrapText="1"/>
    </xf>
    <xf numFmtId="0" fontId="69" fillId="0" borderId="5" xfId="17" applyFont="1" applyFill="1" applyBorder="1" applyAlignment="1">
      <alignment vertical="center"/>
    </xf>
    <xf numFmtId="0" fontId="69" fillId="2" borderId="5" xfId="17" applyFont="1" applyFill="1" applyBorder="1" applyAlignment="1">
      <alignment horizontal="center" vertical="center" wrapText="1"/>
    </xf>
    <xf numFmtId="0" fontId="69" fillId="2" borderId="5" xfId="2" applyFont="1" applyFill="1" applyBorder="1" applyAlignment="1">
      <alignment horizontal="center" vertical="center" wrapText="1"/>
    </xf>
    <xf numFmtId="0" fontId="69" fillId="2" borderId="5" xfId="17" applyFont="1" applyFill="1" applyBorder="1" applyAlignment="1">
      <alignment horizontal="center" vertical="center"/>
    </xf>
    <xf numFmtId="0" fontId="69" fillId="0" borderId="5" xfId="17" applyFont="1" applyFill="1" applyBorder="1" applyAlignment="1">
      <alignment horizontal="center" vertical="center"/>
    </xf>
    <xf numFmtId="0" fontId="67" fillId="0" borderId="0" xfId="17" applyFont="1" applyFill="1" applyBorder="1" applyAlignment="1">
      <alignment horizontal="center" vertical="center"/>
    </xf>
    <xf numFmtId="0" fontId="67" fillId="2" borderId="0" xfId="17" applyFont="1" applyFill="1" applyBorder="1" applyAlignment="1">
      <alignment vertical="center"/>
    </xf>
    <xf numFmtId="0" fontId="67" fillId="2" borderId="0" xfId="17" applyFont="1" applyFill="1" applyBorder="1" applyAlignment="1">
      <alignment horizontal="center" vertical="center"/>
    </xf>
    <xf numFmtId="0" fontId="67" fillId="0" borderId="0" xfId="17" applyFont="1" applyFill="1" applyAlignment="1">
      <alignment vertical="center"/>
    </xf>
    <xf numFmtId="0" fontId="67" fillId="2" borderId="0" xfId="17" applyFont="1" applyFill="1" applyAlignment="1">
      <alignment vertical="center"/>
    </xf>
    <xf numFmtId="0" fontId="67" fillId="0" borderId="0" xfId="17" applyFont="1" applyFill="1" applyBorder="1" applyAlignment="1">
      <alignment horizontal="left" vertical="center"/>
    </xf>
    <xf numFmtId="0" fontId="69" fillId="0" borderId="0" xfId="1" applyFont="1" applyAlignment="1">
      <alignment horizontal="center" vertical="center" wrapText="1"/>
    </xf>
    <xf numFmtId="0" fontId="69" fillId="0" borderId="0" xfId="1" applyFont="1" applyAlignment="1">
      <alignment horizontal="center"/>
    </xf>
    <xf numFmtId="0" fontId="67" fillId="0" borderId="0" xfId="1" applyFont="1" applyAlignment="1">
      <alignment horizontal="center" vertical="center" wrapText="1"/>
    </xf>
    <xf numFmtId="0" fontId="67" fillId="0" borderId="0" xfId="1" applyFont="1" applyAlignment="1">
      <alignment horizontal="center"/>
    </xf>
    <xf numFmtId="0" fontId="69" fillId="0" borderId="0" xfId="1" applyFont="1" applyAlignment="1">
      <alignment horizontal="center" vertical="center"/>
    </xf>
    <xf numFmtId="0" fontId="67" fillId="0" borderId="0" xfId="1" applyFont="1" applyAlignment="1">
      <alignment horizontal="center" vertical="center"/>
    </xf>
    <xf numFmtId="0" fontId="5" fillId="0" borderId="0" xfId="17" applyFont="1" applyFill="1" applyAlignment="1">
      <alignment horizontal="center" vertical="center"/>
    </xf>
    <xf numFmtId="0" fontId="69" fillId="0" borderId="5" xfId="17" applyFont="1" applyFill="1" applyBorder="1" applyAlignment="1">
      <alignment horizontal="center" vertical="center" wrapText="1"/>
    </xf>
    <xf numFmtId="9" fontId="67" fillId="0" borderId="0" xfId="2" applyNumberFormat="1" applyFont="1" applyBorder="1" applyAlignment="1">
      <alignment horizontal="center" vertical="center" wrapText="1"/>
    </xf>
    <xf numFmtId="0" fontId="67" fillId="0" borderId="0" xfId="17" applyFont="1" applyFill="1" applyAlignment="1">
      <alignment horizontal="center" vertical="center"/>
    </xf>
    <xf numFmtId="0" fontId="67" fillId="2" borderId="0" xfId="2" applyFont="1" applyFill="1" applyBorder="1" applyAlignment="1">
      <alignment horizontal="center" vertical="center" wrapText="1"/>
    </xf>
    <xf numFmtId="0" fontId="5" fillId="2" borderId="0" xfId="17" applyFont="1" applyFill="1" applyAlignment="1">
      <alignment horizontal="center" vertical="center"/>
    </xf>
    <xf numFmtId="0" fontId="7" fillId="0" borderId="0" xfId="17" applyFont="1" applyFill="1" applyAlignment="1">
      <alignment horizontal="center" vertical="center"/>
    </xf>
    <xf numFmtId="0" fontId="7" fillId="2" borderId="5" xfId="17" applyFont="1" applyFill="1" applyBorder="1" applyAlignment="1">
      <alignment vertical="center"/>
    </xf>
    <xf numFmtId="9" fontId="7" fillId="5" borderId="5" xfId="17" applyNumberFormat="1" applyFont="1" applyFill="1" applyBorder="1" applyAlignment="1">
      <alignment horizontal="center" vertical="center"/>
    </xf>
    <xf numFmtId="0" fontId="7" fillId="2" borderId="3" xfId="17" applyFont="1" applyFill="1" applyBorder="1" applyAlignment="1">
      <alignment vertical="center"/>
    </xf>
    <xf numFmtId="0" fontId="7" fillId="2" borderId="3" xfId="17" applyFont="1" applyFill="1" applyBorder="1" applyAlignment="1">
      <alignment horizontal="center" vertical="center"/>
    </xf>
    <xf numFmtId="0" fontId="7" fillId="2" borderId="5" xfId="17" applyFont="1" applyFill="1" applyBorder="1" applyAlignment="1">
      <alignment horizontal="center" vertical="center"/>
    </xf>
    <xf numFmtId="9" fontId="7" fillId="2" borderId="5" xfId="17" applyNumberFormat="1" applyFont="1" applyFill="1" applyBorder="1" applyAlignment="1">
      <alignment horizontal="center" vertical="center"/>
    </xf>
    <xf numFmtId="0" fontId="7" fillId="2" borderId="23" xfId="17" applyFont="1" applyFill="1" applyBorder="1" applyAlignment="1">
      <alignment vertical="center"/>
    </xf>
    <xf numFmtId="0" fontId="7" fillId="2" borderId="23" xfId="17" applyFont="1" applyFill="1" applyBorder="1" applyAlignment="1">
      <alignment horizontal="center" vertical="center"/>
    </xf>
    <xf numFmtId="0" fontId="51" fillId="0" borderId="0" xfId="17" applyFont="1" applyAlignment="1">
      <alignment horizontal="center" vertical="center" wrapText="1"/>
    </xf>
    <xf numFmtId="0" fontId="48" fillId="2" borderId="0" xfId="17" applyFont="1" applyFill="1" applyAlignment="1">
      <alignment horizontal="center" vertical="center"/>
    </xf>
    <xf numFmtId="0" fontId="20" fillId="0" borderId="0" xfId="17" applyFont="1" applyFill="1" applyAlignment="1">
      <alignment horizontal="center" vertical="center"/>
    </xf>
    <xf numFmtId="0" fontId="36" fillId="0" borderId="0" xfId="2" applyFont="1" applyBorder="1" applyAlignment="1">
      <alignment horizontal="center" vertical="center"/>
    </xf>
    <xf numFmtId="0" fontId="38" fillId="0" borderId="0" xfId="2" applyFont="1" applyBorder="1" applyAlignment="1">
      <alignment horizontal="center" vertical="center" wrapText="1"/>
    </xf>
    <xf numFmtId="0" fontId="38" fillId="0" borderId="0" xfId="17" applyFont="1" applyFill="1" applyAlignment="1">
      <alignment horizontal="center" vertical="center"/>
    </xf>
    <xf numFmtId="9" fontId="31" fillId="0" borderId="5" xfId="2" applyNumberFormat="1" applyFont="1" applyFill="1" applyBorder="1" applyAlignment="1">
      <alignment horizontal="center" vertical="center" wrapText="1"/>
    </xf>
    <xf numFmtId="0" fontId="48" fillId="0" borderId="4" xfId="17" applyFont="1" applyFill="1" applyBorder="1" applyAlignment="1">
      <alignment horizontal="center" vertical="center"/>
    </xf>
    <xf numFmtId="0" fontId="37" fillId="0" borderId="0" xfId="17" applyFont="1" applyFill="1" applyBorder="1" applyAlignment="1">
      <alignment horizontal="center" vertical="center"/>
    </xf>
    <xf numFmtId="0" fontId="31" fillId="0" borderId="5" xfId="17" applyFont="1" applyFill="1" applyBorder="1" applyAlignment="1">
      <alignment horizontal="center" vertical="center"/>
    </xf>
    <xf numFmtId="0" fontId="31" fillId="0" borderId="5" xfId="17" applyFont="1" applyFill="1" applyBorder="1" applyAlignment="1">
      <alignment horizontal="left" vertical="center" wrapText="1"/>
    </xf>
    <xf numFmtId="0" fontId="31" fillId="0" borderId="5" xfId="17" applyFont="1" applyFill="1" applyBorder="1" applyAlignment="1">
      <alignment horizontal="center" vertical="center" wrapText="1"/>
    </xf>
    <xf numFmtId="0" fontId="31" fillId="0" borderId="5" xfId="2" applyFont="1" applyFill="1" applyBorder="1" applyAlignment="1">
      <alignment vertical="center" wrapText="1"/>
    </xf>
    <xf numFmtId="0" fontId="20" fillId="0" borderId="0" xfId="2" applyFont="1" applyBorder="1" applyAlignment="1">
      <alignment horizontal="left" vertical="center"/>
    </xf>
    <xf numFmtId="0" fontId="20" fillId="0" borderId="0" xfId="2" applyFont="1" applyBorder="1" applyAlignment="1">
      <alignment horizontal="center" wrapText="1"/>
    </xf>
    <xf numFmtId="0" fontId="5" fillId="0" borderId="0" xfId="17" applyFont="1" applyFill="1" applyAlignment="1">
      <alignment horizontal="center" vertical="center"/>
    </xf>
    <xf numFmtId="0" fontId="19" fillId="0" borderId="5" xfId="17" applyFont="1" applyFill="1" applyBorder="1" applyAlignment="1">
      <alignment horizontal="center" vertical="center" wrapText="1"/>
    </xf>
    <xf numFmtId="0" fontId="19" fillId="0" borderId="5" xfId="17" applyFont="1" applyFill="1" applyBorder="1" applyAlignment="1">
      <alignment horizontal="center" vertical="center"/>
    </xf>
    <xf numFmtId="0" fontId="19" fillId="0" borderId="5" xfId="17" applyFont="1" applyFill="1" applyBorder="1" applyAlignment="1">
      <alignment horizontal="left" vertical="center" wrapText="1"/>
    </xf>
    <xf numFmtId="0" fontId="28" fillId="0" borderId="0" xfId="17" applyFont="1" applyFill="1" applyBorder="1" applyAlignment="1">
      <alignment horizontal="center" vertical="center"/>
    </xf>
    <xf numFmtId="0" fontId="17" fillId="0" borderId="4" xfId="17" applyFont="1" applyFill="1" applyBorder="1" applyAlignment="1">
      <alignment horizontal="center" vertical="center"/>
    </xf>
    <xf numFmtId="0" fontId="19" fillId="0" borderId="5" xfId="2" applyFont="1" applyFill="1" applyBorder="1" applyAlignment="1">
      <alignment vertical="center" wrapText="1"/>
    </xf>
    <xf numFmtId="9" fontId="19" fillId="0" borderId="5" xfId="2" applyNumberFormat="1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5" xfId="2" applyFont="1" applyFill="1" applyBorder="1" applyAlignment="1">
      <alignment vertical="center" wrapText="1"/>
    </xf>
    <xf numFmtId="9" fontId="14" fillId="0" borderId="5" xfId="2" applyNumberFormat="1" applyFont="1" applyFill="1" applyBorder="1" applyAlignment="1">
      <alignment horizontal="left" vertical="center" wrapText="1"/>
    </xf>
    <xf numFmtId="0" fontId="14" fillId="0" borderId="0" xfId="2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horizontal="center" wrapText="1"/>
    </xf>
    <xf numFmtId="0" fontId="1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8" fillId="2" borderId="0" xfId="17" applyFont="1" applyFill="1" applyAlignment="1">
      <alignment horizontal="center" vertical="center"/>
    </xf>
    <xf numFmtId="0" fontId="36" fillId="0" borderId="0" xfId="17" applyFont="1" applyFill="1" applyBorder="1" applyAlignment="1">
      <alignment horizontal="left" vertical="center"/>
    </xf>
    <xf numFmtId="0" fontId="38" fillId="0" borderId="4" xfId="17" applyFont="1" applyFill="1" applyBorder="1" applyAlignment="1">
      <alignment horizontal="center" vertical="top"/>
    </xf>
    <xf numFmtId="0" fontId="36" fillId="0" borderId="4" xfId="17" applyFont="1" applyFill="1" applyBorder="1" applyAlignment="1">
      <alignment horizontal="left" vertical="top"/>
    </xf>
    <xf numFmtId="0" fontId="20" fillId="0" borderId="6" xfId="17" applyFont="1" applyFill="1" applyBorder="1" applyAlignment="1">
      <alignment horizontal="center" vertical="center"/>
    </xf>
    <xf numFmtId="0" fontId="20" fillId="0" borderId="7" xfId="17" applyFont="1" applyFill="1" applyBorder="1" applyAlignment="1">
      <alignment horizontal="center" vertical="center"/>
    </xf>
    <xf numFmtId="0" fontId="20" fillId="0" borderId="3" xfId="17" applyFont="1" applyFill="1" applyBorder="1" applyAlignment="1">
      <alignment horizontal="center" vertical="center"/>
    </xf>
    <xf numFmtId="0" fontId="30" fillId="2" borderId="6" xfId="17" applyFont="1" applyFill="1" applyBorder="1" applyAlignment="1">
      <alignment horizontal="left" vertical="center" wrapText="1"/>
    </xf>
    <xf numFmtId="0" fontId="30" fillId="2" borderId="7" xfId="17" applyFont="1" applyFill="1" applyBorder="1" applyAlignment="1">
      <alignment horizontal="left" vertical="center" wrapText="1"/>
    </xf>
    <xf numFmtId="0" fontId="30" fillId="2" borderId="3" xfId="17" applyFont="1" applyFill="1" applyBorder="1" applyAlignment="1">
      <alignment horizontal="left" vertical="center" wrapText="1"/>
    </xf>
    <xf numFmtId="0" fontId="20" fillId="0" borderId="5" xfId="17" applyFont="1" applyFill="1" applyBorder="1" applyAlignment="1">
      <alignment horizontal="center" vertical="center" wrapText="1"/>
    </xf>
    <xf numFmtId="0" fontId="20" fillId="2" borderId="6" xfId="17" applyFont="1" applyFill="1" applyBorder="1" applyAlignment="1">
      <alignment horizontal="left" vertical="center" wrapText="1"/>
    </xf>
    <xf numFmtId="0" fontId="20" fillId="2" borderId="7" xfId="17" applyFont="1" applyFill="1" applyBorder="1" applyAlignment="1">
      <alignment horizontal="left" vertical="center" wrapText="1"/>
    </xf>
    <xf numFmtId="0" fontId="20" fillId="2" borderId="3" xfId="17" applyFont="1" applyFill="1" applyBorder="1" applyAlignment="1">
      <alignment horizontal="left" vertical="center" wrapText="1"/>
    </xf>
    <xf numFmtId="9" fontId="20" fillId="0" borderId="6" xfId="17" applyNumberFormat="1" applyFont="1" applyFill="1" applyBorder="1" applyAlignment="1">
      <alignment horizontal="center" vertical="center" wrapText="1"/>
    </xf>
    <xf numFmtId="9" fontId="20" fillId="0" borderId="7" xfId="17" applyNumberFormat="1" applyFont="1" applyFill="1" applyBorder="1" applyAlignment="1">
      <alignment horizontal="center" vertical="center" wrapText="1"/>
    </xf>
    <xf numFmtId="0" fontId="20" fillId="0" borderId="3" xfId="17" applyFont="1" applyFill="1" applyBorder="1" applyAlignment="1">
      <alignment horizontal="center" vertical="center" wrapText="1"/>
    </xf>
    <xf numFmtId="0" fontId="40" fillId="0" borderId="8" xfId="2" applyFont="1" applyBorder="1" applyAlignment="1">
      <alignment horizontal="center"/>
    </xf>
    <xf numFmtId="0" fontId="36" fillId="0" borderId="0" xfId="2" applyFont="1" applyBorder="1" applyAlignment="1">
      <alignment horizontal="center" wrapText="1"/>
    </xf>
    <xf numFmtId="0" fontId="37" fillId="0" borderId="0" xfId="17" applyFont="1" applyAlignment="1">
      <alignment horizontal="center" wrapText="1"/>
    </xf>
    <xf numFmtId="0" fontId="5" fillId="0" borderId="0" xfId="15" applyFont="1" applyAlignment="1">
      <alignment horizontal="center" vertical="center"/>
    </xf>
    <xf numFmtId="0" fontId="32" fillId="0" borderId="0" xfId="15" applyFont="1" applyAlignment="1"/>
    <xf numFmtId="0" fontId="20" fillId="0" borderId="0" xfId="15" applyFont="1" applyAlignment="1">
      <alignment horizontal="center" wrapText="1"/>
    </xf>
    <xf numFmtId="0" fontId="20" fillId="0" borderId="0" xfId="15" applyFont="1" applyAlignment="1">
      <alignment horizontal="center" vertical="center"/>
    </xf>
    <xf numFmtId="0" fontId="34" fillId="0" borderId="0" xfId="15" applyFont="1" applyAlignment="1"/>
    <xf numFmtId="0" fontId="20" fillId="0" borderId="0" xfId="15" applyFont="1" applyBorder="1" applyAlignment="1">
      <alignment horizontal="center" wrapText="1"/>
    </xf>
    <xf numFmtId="0" fontId="20" fillId="0" borderId="0" xfId="15" applyFont="1" applyBorder="1" applyAlignment="1">
      <alignment horizontal="center" vertical="center"/>
    </xf>
    <xf numFmtId="0" fontId="11" fillId="0" borderId="0" xfId="15" applyFont="1" applyBorder="1" applyAlignment="1">
      <alignment horizontal="center" vertical="center"/>
    </xf>
    <xf numFmtId="0" fontId="11" fillId="0" borderId="9" xfId="15" applyFont="1" applyBorder="1" applyAlignment="1">
      <alignment horizontal="center" vertical="center"/>
    </xf>
    <xf numFmtId="0" fontId="20" fillId="0" borderId="14" xfId="15" applyFont="1" applyBorder="1" applyAlignment="1">
      <alignment horizontal="center" vertical="center"/>
    </xf>
    <xf numFmtId="0" fontId="17" fillId="3" borderId="0" xfId="15" applyFont="1" applyFill="1" applyBorder="1" applyAlignment="1">
      <alignment horizontal="center" vertical="center"/>
    </xf>
    <xf numFmtId="0" fontId="17" fillId="0" borderId="9" xfId="15" applyFont="1" applyBorder="1" applyAlignment="1">
      <alignment horizontal="center" vertical="center"/>
    </xf>
    <xf numFmtId="9" fontId="33" fillId="0" borderId="11" xfId="15" applyNumberFormat="1" applyFont="1" applyFill="1" applyBorder="1" applyAlignment="1">
      <alignment horizontal="center" vertical="center" wrapText="1"/>
    </xf>
    <xf numFmtId="0" fontId="5" fillId="0" borderId="13" xfId="15" applyFont="1" applyFill="1" applyBorder="1"/>
    <xf numFmtId="0" fontId="5" fillId="0" borderId="12" xfId="15" applyFont="1" applyFill="1" applyBorder="1"/>
    <xf numFmtId="0" fontId="33" fillId="0" borderId="11" xfId="15" applyFont="1" applyFill="1" applyBorder="1" applyAlignment="1">
      <alignment horizontal="center" vertical="center" wrapText="1"/>
    </xf>
    <xf numFmtId="0" fontId="31" fillId="0" borderId="11" xfId="15" applyFont="1" applyFill="1" applyBorder="1" applyAlignment="1">
      <alignment horizontal="center" vertical="center" wrapText="1"/>
    </xf>
    <xf numFmtId="0" fontId="32" fillId="0" borderId="11" xfId="15" applyFont="1" applyFill="1" applyBorder="1" applyAlignment="1">
      <alignment horizontal="center" vertical="center"/>
    </xf>
    <xf numFmtId="0" fontId="31" fillId="0" borderId="11" xfId="15" applyFont="1" applyFill="1" applyBorder="1" applyAlignment="1">
      <alignment horizontal="left" vertical="center" wrapText="1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center" wrapText="1"/>
    </xf>
    <xf numFmtId="0" fontId="62" fillId="0" borderId="0" xfId="0" applyFont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vertical="center" wrapText="1"/>
    </xf>
    <xf numFmtId="9" fontId="7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2" applyFont="1" applyBorder="1" applyAlignment="1">
      <alignment vertical="center" wrapText="1"/>
    </xf>
    <xf numFmtId="9" fontId="7" fillId="0" borderId="5" xfId="2" applyNumberFormat="1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9" fontId="7" fillId="0" borderId="6" xfId="2" applyNumberFormat="1" applyFont="1" applyBorder="1" applyAlignment="1">
      <alignment horizontal="center" vertical="center" wrapText="1"/>
    </xf>
    <xf numFmtId="9" fontId="7" fillId="0" borderId="3" xfId="2" applyNumberFormat="1" applyFont="1" applyBorder="1" applyAlignment="1">
      <alignment horizontal="center" vertical="center" wrapText="1"/>
    </xf>
    <xf numFmtId="9" fontId="7" fillId="0" borderId="5" xfId="2" applyNumberFormat="1" applyFont="1" applyBorder="1" applyAlignment="1">
      <alignment horizontal="left" vertical="center" wrapText="1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2" borderId="5" xfId="2" applyFont="1" applyFill="1" applyBorder="1" applyAlignment="1">
      <alignment vertical="center" wrapText="1"/>
    </xf>
    <xf numFmtId="9" fontId="19" fillId="0" borderId="5" xfId="2" applyNumberFormat="1" applyFont="1" applyBorder="1" applyAlignment="1">
      <alignment horizontal="left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2" borderId="5" xfId="2" applyFont="1" applyFill="1" applyBorder="1" applyAlignment="1">
      <alignment vertical="center" wrapText="1"/>
    </xf>
    <xf numFmtId="0" fontId="19" fillId="2" borderId="23" xfId="2" applyFont="1" applyFill="1" applyBorder="1" applyAlignment="1">
      <alignment vertical="center" wrapText="1"/>
    </xf>
    <xf numFmtId="9" fontId="19" fillId="0" borderId="23" xfId="2" applyNumberFormat="1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5" xfId="2" applyFont="1" applyBorder="1" applyAlignment="1">
      <alignment vertical="center" wrapText="1"/>
    </xf>
    <xf numFmtId="9" fontId="60" fillId="0" borderId="7" xfId="2" applyNumberFormat="1" applyFont="1" applyBorder="1" applyAlignment="1">
      <alignment horizontal="center" vertical="center" wrapText="1"/>
    </xf>
    <xf numFmtId="9" fontId="60" fillId="0" borderId="3" xfId="2" applyNumberFormat="1" applyFont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6" xfId="2" applyFont="1" applyBorder="1" applyAlignment="1">
      <alignment horizontal="left" vertical="center" wrapText="1"/>
    </xf>
    <xf numFmtId="0" fontId="7" fillId="0" borderId="7" xfId="2" applyFont="1" applyBorder="1" applyAlignment="1">
      <alignment horizontal="left" vertical="center" wrapText="1"/>
    </xf>
    <xf numFmtId="0" fontId="7" fillId="0" borderId="3" xfId="2" applyFont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9" fontId="60" fillId="0" borderId="6" xfId="2" applyNumberFormat="1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9" fontId="43" fillId="0" borderId="5" xfId="2" applyNumberFormat="1" applyFont="1" applyBorder="1" applyAlignment="1">
      <alignment horizontal="left" vertical="center" wrapText="1"/>
    </xf>
    <xf numFmtId="9" fontId="60" fillId="0" borderId="5" xfId="2" applyNumberFormat="1" applyFont="1" applyBorder="1" applyAlignment="1">
      <alignment horizontal="left" vertical="center" wrapText="1"/>
    </xf>
    <xf numFmtId="9" fontId="7" fillId="5" borderId="1" xfId="1" applyNumberFormat="1" applyFont="1" applyFill="1" applyBorder="1" applyAlignment="1">
      <alignment horizontal="left" vertical="center"/>
    </xf>
    <xf numFmtId="9" fontId="7" fillId="5" borderId="2" xfId="1" applyNumberFormat="1" applyFont="1" applyFill="1" applyBorder="1" applyAlignment="1">
      <alignment horizontal="left" vertical="center"/>
    </xf>
    <xf numFmtId="9" fontId="7" fillId="5" borderId="17" xfId="1" applyNumberFormat="1" applyFont="1" applyFill="1" applyBorder="1" applyAlignment="1">
      <alignment horizontal="left" vertical="center"/>
    </xf>
    <xf numFmtId="0" fontId="7" fillId="5" borderId="1" xfId="1" applyFont="1" applyFill="1" applyBorder="1" applyAlignment="1">
      <alignment horizontal="left" vertical="center"/>
    </xf>
    <xf numFmtId="0" fontId="7" fillId="5" borderId="2" xfId="1" applyFont="1" applyFill="1" applyBorder="1" applyAlignment="1">
      <alignment horizontal="left" vertical="center"/>
    </xf>
    <xf numFmtId="0" fontId="7" fillId="5" borderId="17" xfId="1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58" fillId="0" borderId="6" xfId="2" applyFont="1" applyFill="1" applyBorder="1" applyAlignment="1">
      <alignment horizontal="left" vertical="center" wrapText="1"/>
    </xf>
    <xf numFmtId="0" fontId="58" fillId="0" borderId="3" xfId="2" applyFont="1" applyFill="1" applyBorder="1" applyAlignment="1">
      <alignment horizontal="left" vertical="center" wrapText="1"/>
    </xf>
    <xf numFmtId="9" fontId="58" fillId="0" borderId="6" xfId="2" applyNumberFormat="1" applyFont="1" applyBorder="1" applyAlignment="1">
      <alignment horizontal="center" vertical="center"/>
    </xf>
    <xf numFmtId="9" fontId="58" fillId="0" borderId="3" xfId="2" applyNumberFormat="1" applyFont="1" applyBorder="1" applyAlignment="1">
      <alignment horizontal="center" vertical="center"/>
    </xf>
    <xf numFmtId="9" fontId="60" fillId="2" borderId="6" xfId="2" applyNumberFormat="1" applyFont="1" applyFill="1" applyBorder="1" applyAlignment="1">
      <alignment horizontal="center" vertical="center" wrapText="1"/>
    </xf>
    <xf numFmtId="9" fontId="60" fillId="2" borderId="3" xfId="2" applyNumberFormat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/>
    </xf>
    <xf numFmtId="0" fontId="55" fillId="0" borderId="6" xfId="0" applyFont="1" applyBorder="1" applyAlignment="1">
      <alignment horizontal="left" vertical="center" wrapText="1"/>
    </xf>
    <xf numFmtId="0" fontId="55" fillId="0" borderId="7" xfId="0" applyFont="1" applyBorder="1" applyAlignment="1">
      <alignment horizontal="left" vertical="center" wrapText="1"/>
    </xf>
    <xf numFmtId="0" fontId="55" fillId="0" borderId="3" xfId="0" applyFont="1" applyBorder="1" applyAlignment="1">
      <alignment horizontal="left" vertical="center" wrapText="1"/>
    </xf>
    <xf numFmtId="9" fontId="58" fillId="0" borderId="6" xfId="2" applyNumberFormat="1" applyFont="1" applyBorder="1" applyAlignment="1">
      <alignment horizontal="center" vertical="center" wrapText="1"/>
    </xf>
    <xf numFmtId="9" fontId="58" fillId="0" borderId="3" xfId="2" applyNumberFormat="1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24" fillId="0" borderId="5" xfId="0" applyFont="1" applyBorder="1" applyAlignment="1">
      <alignment horizontal="left" vertical="center" wrapText="1"/>
    </xf>
    <xf numFmtId="0" fontId="19" fillId="2" borderId="6" xfId="2" applyFont="1" applyFill="1" applyBorder="1" applyAlignment="1">
      <alignment horizontal="center" vertical="center" wrapText="1"/>
    </xf>
    <xf numFmtId="0" fontId="19" fillId="2" borderId="7" xfId="2" applyFont="1" applyFill="1" applyBorder="1" applyAlignment="1">
      <alignment horizontal="center" vertical="center" wrapText="1"/>
    </xf>
    <xf numFmtId="9" fontId="19" fillId="0" borderId="6" xfId="2" applyNumberFormat="1" applyFont="1" applyFill="1" applyBorder="1" applyAlignment="1">
      <alignment horizontal="center" vertical="center" wrapText="1"/>
    </xf>
    <xf numFmtId="9" fontId="19" fillId="0" borderId="7" xfId="2" applyNumberFormat="1" applyFont="1" applyFill="1" applyBorder="1" applyAlignment="1">
      <alignment horizontal="center" vertical="center" wrapText="1"/>
    </xf>
    <xf numFmtId="0" fontId="60" fillId="7" borderId="6" xfId="0" applyFont="1" applyFill="1" applyBorder="1" applyAlignment="1">
      <alignment horizontal="center" vertical="center" wrapText="1"/>
    </xf>
    <xf numFmtId="0" fontId="60" fillId="7" borderId="7" xfId="0" applyFont="1" applyFill="1" applyBorder="1" applyAlignment="1">
      <alignment horizontal="center" vertical="center" wrapText="1"/>
    </xf>
    <xf numFmtId="0" fontId="60" fillId="7" borderId="3" xfId="0" applyFont="1" applyFill="1" applyBorder="1" applyAlignment="1">
      <alignment horizontal="center" vertical="center" wrapText="1"/>
    </xf>
    <xf numFmtId="0" fontId="60" fillId="2" borderId="5" xfId="2" applyFont="1" applyFill="1" applyBorder="1" applyAlignment="1">
      <alignment vertical="center" wrapText="1"/>
    </xf>
    <xf numFmtId="9" fontId="60" fillId="2" borderId="5" xfId="2" applyNumberFormat="1" applyFont="1" applyFill="1" applyBorder="1" applyAlignment="1">
      <alignment horizontal="left" vertical="center" wrapText="1"/>
    </xf>
    <xf numFmtId="0" fontId="60" fillId="2" borderId="6" xfId="2" applyFont="1" applyFill="1" applyBorder="1" applyAlignment="1">
      <alignment horizontal="center" vertical="center" wrapText="1"/>
    </xf>
    <xf numFmtId="0" fontId="60" fillId="2" borderId="3" xfId="2" applyFont="1" applyFill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10" fontId="18" fillId="3" borderId="18" xfId="0" applyNumberFormat="1" applyFont="1" applyFill="1" applyBorder="1" applyAlignment="1">
      <alignment horizontal="center" vertical="center"/>
    </xf>
    <xf numFmtId="10" fontId="18" fillId="3" borderId="20" xfId="0" applyNumberFormat="1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8" fillId="3" borderId="28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5" fillId="0" borderId="12" xfId="0" applyFont="1" applyBorder="1"/>
    <xf numFmtId="0" fontId="19" fillId="3" borderId="11" xfId="0" applyFont="1" applyFill="1" applyBorder="1" applyAlignment="1">
      <alignment vertical="center" wrapText="1"/>
    </xf>
    <xf numFmtId="0" fontId="19" fillId="3" borderId="13" xfId="0" applyFont="1" applyFill="1" applyBorder="1" applyAlignment="1">
      <alignment vertical="center" wrapText="1"/>
    </xf>
    <xf numFmtId="9" fontId="19" fillId="0" borderId="11" xfId="0" applyNumberFormat="1" applyFont="1" applyBorder="1" applyAlignment="1">
      <alignment horizontal="left" vertical="center" wrapText="1"/>
    </xf>
    <xf numFmtId="9" fontId="19" fillId="0" borderId="13" xfId="0" applyNumberFormat="1" applyFont="1" applyBorder="1" applyAlignment="1">
      <alignment horizontal="left" vertical="center" wrapText="1"/>
    </xf>
    <xf numFmtId="0" fontId="5" fillId="0" borderId="13" xfId="0" applyFont="1" applyBorder="1"/>
    <xf numFmtId="0" fontId="19" fillId="7" borderId="11" xfId="0" applyFont="1" applyFill="1" applyBorder="1" applyAlignment="1">
      <alignment vertical="center" wrapText="1"/>
    </xf>
    <xf numFmtId="0" fontId="19" fillId="7" borderId="13" xfId="0" applyFont="1" applyFill="1" applyBorder="1" applyAlignment="1">
      <alignment vertical="center" wrapText="1"/>
    </xf>
    <xf numFmtId="0" fontId="5" fillId="7" borderId="13" xfId="0" applyFont="1" applyFill="1" applyBorder="1"/>
    <xf numFmtId="0" fontId="19" fillId="0" borderId="11" xfId="0" applyFont="1" applyBorder="1" applyAlignment="1">
      <alignment vertical="center" wrapText="1"/>
    </xf>
    <xf numFmtId="0" fontId="19" fillId="0" borderId="13" xfId="0" applyFont="1" applyBorder="1" applyAlignment="1">
      <alignment vertical="center" wrapText="1"/>
    </xf>
    <xf numFmtId="0" fontId="7" fillId="0" borderId="26" xfId="0" applyFont="1" applyFill="1" applyBorder="1" applyAlignment="1">
      <alignment horizontal="center" vertical="center"/>
    </xf>
    <xf numFmtId="0" fontId="55" fillId="0" borderId="6" xfId="0" applyFont="1" applyFill="1" applyBorder="1" applyAlignment="1">
      <alignment horizontal="left" vertical="center" wrapText="1"/>
    </xf>
    <xf numFmtId="0" fontId="55" fillId="0" borderId="7" xfId="0" applyFont="1" applyFill="1" applyBorder="1" applyAlignment="1">
      <alignment horizontal="left" vertical="center" wrapText="1"/>
    </xf>
    <xf numFmtId="0" fontId="55" fillId="0" borderId="3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58" fillId="0" borderId="6" xfId="2" applyFont="1" applyFill="1" applyBorder="1" applyAlignment="1">
      <alignment horizontal="center" vertical="center" wrapText="1"/>
    </xf>
    <xf numFmtId="0" fontId="58" fillId="0" borderId="7" xfId="2" applyFont="1" applyFill="1" applyBorder="1" applyAlignment="1">
      <alignment horizontal="center" vertical="center" wrapText="1"/>
    </xf>
    <xf numFmtId="0" fontId="58" fillId="0" borderId="3" xfId="2" applyFont="1" applyFill="1" applyBorder="1" applyAlignment="1">
      <alignment horizontal="center" vertical="center" wrapText="1"/>
    </xf>
    <xf numFmtId="9" fontId="58" fillId="0" borderId="6" xfId="2" applyNumberFormat="1" applyFont="1" applyFill="1" applyBorder="1" applyAlignment="1">
      <alignment horizontal="center" vertical="center" wrapText="1"/>
    </xf>
    <xf numFmtId="9" fontId="58" fillId="0" borderId="7" xfId="2" applyNumberFormat="1" applyFont="1" applyFill="1" applyBorder="1" applyAlignment="1">
      <alignment horizontal="center" vertical="center" wrapText="1"/>
    </xf>
    <xf numFmtId="9" fontId="58" fillId="0" borderId="3" xfId="2" applyNumberFormat="1" applyFont="1" applyFill="1" applyBorder="1" applyAlignment="1">
      <alignment horizontal="center" vertical="center" wrapText="1"/>
    </xf>
    <xf numFmtId="0" fontId="24" fillId="7" borderId="14" xfId="0" applyFont="1" applyFill="1" applyBorder="1" applyAlignment="1">
      <alignment horizontal="center" vertical="center" wrapText="1"/>
    </xf>
    <xf numFmtId="0" fontId="24" fillId="7" borderId="0" xfId="0" applyFont="1" applyFill="1" applyBorder="1" applyAlignment="1">
      <alignment horizontal="center" vertical="center" wrapText="1"/>
    </xf>
    <xf numFmtId="0" fontId="24" fillId="7" borderId="4" xfId="0" applyFont="1" applyFill="1" applyBorder="1" applyAlignment="1">
      <alignment horizontal="center" vertical="center" wrapText="1"/>
    </xf>
    <xf numFmtId="0" fontId="56" fillId="2" borderId="6" xfId="0" applyFont="1" applyFill="1" applyBorder="1" applyAlignment="1">
      <alignment horizontal="left" vertical="center" wrapText="1"/>
    </xf>
    <xf numFmtId="0" fontId="56" fillId="2" borderId="7" xfId="0" applyFont="1" applyFill="1" applyBorder="1" applyAlignment="1">
      <alignment horizontal="left" vertical="center" wrapText="1"/>
    </xf>
    <xf numFmtId="0" fontId="56" fillId="2" borderId="3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9" fontId="7" fillId="0" borderId="6" xfId="0" applyNumberFormat="1" applyFont="1" applyFill="1" applyBorder="1" applyAlignment="1">
      <alignment horizontal="center" vertical="center" wrapText="1"/>
    </xf>
    <xf numFmtId="9" fontId="7" fillId="0" borderId="7" xfId="0" applyNumberFormat="1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5" fillId="0" borderId="5" xfId="0" applyFont="1" applyFill="1" applyBorder="1" applyAlignment="1">
      <alignment horizontal="left" vertical="center" wrapText="1"/>
    </xf>
    <xf numFmtId="0" fontId="45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/>
    </xf>
    <xf numFmtId="9" fontId="7" fillId="6" borderId="5" xfId="2" applyNumberFormat="1" applyFont="1" applyFill="1" applyBorder="1" applyAlignment="1">
      <alignment horizontal="left" vertical="center" wrapText="1"/>
    </xf>
    <xf numFmtId="0" fontId="55" fillId="0" borderId="5" xfId="0" applyFont="1" applyFill="1" applyBorder="1" applyAlignment="1">
      <alignment horizontal="left" vertical="center" wrapText="1"/>
    </xf>
    <xf numFmtId="0" fontId="5" fillId="0" borderId="0" xfId="5" applyFont="1" applyAlignment="1">
      <alignment horizontal="center" vertical="center"/>
    </xf>
    <xf numFmtId="0" fontId="16" fillId="0" borderId="0" xfId="5" applyFont="1" applyAlignment="1"/>
    <xf numFmtId="0" fontId="17" fillId="0" borderId="9" xfId="5" applyFont="1" applyBorder="1" applyAlignment="1">
      <alignment horizontal="center" vertical="center"/>
    </xf>
    <xf numFmtId="0" fontId="5" fillId="0" borderId="14" xfId="5" applyFont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0" fontId="5" fillId="0" borderId="4" xfId="5" applyFont="1" applyBorder="1" applyAlignment="1">
      <alignment horizontal="center" vertical="center"/>
    </xf>
    <xf numFmtId="0" fontId="21" fillId="0" borderId="14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21" fillId="0" borderId="4" xfId="5" applyFont="1" applyBorder="1" applyAlignment="1">
      <alignment horizontal="center" vertical="center" wrapText="1"/>
    </xf>
    <xf numFmtId="0" fontId="19" fillId="0" borderId="11" xfId="5" applyFont="1" applyBorder="1" applyAlignment="1">
      <alignment horizontal="center" vertical="center" wrapText="1"/>
    </xf>
    <xf numFmtId="0" fontId="19" fillId="0" borderId="13" xfId="5" applyFont="1" applyBorder="1" applyAlignment="1">
      <alignment horizontal="center" vertical="center" wrapText="1"/>
    </xf>
    <xf numFmtId="0" fontId="5" fillId="0" borderId="12" xfId="5" applyFont="1" applyBorder="1"/>
    <xf numFmtId="0" fontId="19" fillId="3" borderId="11" xfId="5" applyFont="1" applyFill="1" applyBorder="1" applyAlignment="1">
      <alignment vertical="center" wrapText="1"/>
    </xf>
    <xf numFmtId="0" fontId="19" fillId="3" borderId="13" xfId="5" applyFont="1" applyFill="1" applyBorder="1" applyAlignment="1">
      <alignment vertical="center" wrapText="1"/>
    </xf>
    <xf numFmtId="9" fontId="19" fillId="0" borderId="11" xfId="5" applyNumberFormat="1" applyFont="1" applyBorder="1" applyAlignment="1">
      <alignment horizontal="left" vertical="center" wrapText="1"/>
    </xf>
    <xf numFmtId="9" fontId="19" fillId="0" borderId="13" xfId="5" applyNumberFormat="1" applyFont="1" applyBorder="1" applyAlignment="1">
      <alignment horizontal="left" vertical="center" wrapText="1"/>
    </xf>
    <xf numFmtId="0" fontId="5" fillId="0" borderId="13" xfId="5" applyFont="1" applyBorder="1"/>
    <xf numFmtId="0" fontId="19" fillId="0" borderId="11" xfId="5" applyFont="1" applyBorder="1" applyAlignment="1">
      <alignment vertical="center" wrapText="1"/>
    </xf>
    <xf numFmtId="0" fontId="19" fillId="0" borderId="13" xfId="5" applyFont="1" applyBorder="1" applyAlignment="1">
      <alignment vertical="center" wrapText="1"/>
    </xf>
    <xf numFmtId="0" fontId="5" fillId="0" borderId="6" xfId="5" applyFont="1" applyBorder="1" applyAlignment="1">
      <alignment horizontal="center" vertical="center" wrapText="1"/>
    </xf>
    <xf numFmtId="0" fontId="5" fillId="0" borderId="7" xfId="5" applyFont="1" applyBorder="1" applyAlignment="1">
      <alignment horizontal="center" vertical="center" wrapText="1"/>
    </xf>
    <xf numFmtId="0" fontId="5" fillId="0" borderId="3" xfId="5" applyFont="1" applyBorder="1" applyAlignment="1">
      <alignment horizontal="center" vertical="center" wrapText="1"/>
    </xf>
    <xf numFmtId="0" fontId="5" fillId="0" borderId="6" xfId="5" applyFont="1" applyBorder="1" applyAlignment="1">
      <alignment horizontal="left" vertical="center" wrapText="1"/>
    </xf>
    <xf numFmtId="0" fontId="5" fillId="0" borderId="7" xfId="5" applyFont="1" applyBorder="1" applyAlignment="1">
      <alignment horizontal="left" vertical="center" wrapText="1"/>
    </xf>
    <xf numFmtId="0" fontId="5" fillId="0" borderId="3" xfId="5" applyFont="1" applyBorder="1" applyAlignment="1">
      <alignment horizontal="left" vertical="center" wrapText="1"/>
    </xf>
    <xf numFmtId="0" fontId="5" fillId="0" borderId="3" xfId="5" applyFont="1" applyBorder="1" applyAlignment="1">
      <alignment horizontal="center" vertical="center"/>
    </xf>
    <xf numFmtId="0" fontId="20" fillId="0" borderId="0" xfId="5" applyFont="1" applyAlignment="1">
      <alignment horizontal="left" vertical="center"/>
    </xf>
    <xf numFmtId="0" fontId="20" fillId="0" borderId="0" xfId="5" applyFont="1" applyAlignment="1">
      <alignment horizontal="center" wrapText="1"/>
    </xf>
    <xf numFmtId="0" fontId="5" fillId="0" borderId="0" xfId="1" applyFont="1" applyFill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 wrapText="1"/>
    </xf>
    <xf numFmtId="0" fontId="19" fillId="0" borderId="5" xfId="1" applyFont="1" applyFill="1" applyBorder="1" applyAlignment="1">
      <alignment vertical="center" wrapText="1"/>
    </xf>
    <xf numFmtId="0" fontId="5" fillId="0" borderId="5" xfId="1" applyFont="1" applyFill="1" applyBorder="1"/>
    <xf numFmtId="9" fontId="19" fillId="0" borderId="5" xfId="1" applyNumberFormat="1" applyFont="1" applyBorder="1" applyAlignment="1">
      <alignment horizontal="left" vertical="center" wrapText="1"/>
    </xf>
    <xf numFmtId="0" fontId="5" fillId="0" borderId="5" xfId="1" applyFont="1" applyBorder="1"/>
    <xf numFmtId="0" fontId="5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3" borderId="5" xfId="1" applyFont="1" applyFill="1" applyBorder="1" applyAlignment="1">
      <alignment vertical="center" wrapText="1"/>
    </xf>
    <xf numFmtId="0" fontId="5" fillId="0" borderId="1" xfId="17" applyFont="1" applyFill="1" applyBorder="1" applyAlignment="1">
      <alignment horizontal="right" vertical="center"/>
    </xf>
    <xf numFmtId="0" fontId="5" fillId="0" borderId="2" xfId="17" applyFont="1" applyFill="1" applyBorder="1" applyAlignment="1">
      <alignment horizontal="right" vertical="center"/>
    </xf>
    <xf numFmtId="0" fontId="5" fillId="0" borderId="17" xfId="17" applyFont="1" applyFill="1" applyBorder="1" applyAlignment="1">
      <alignment horizontal="right" vertical="center"/>
    </xf>
    <xf numFmtId="0" fontId="43" fillId="2" borderId="17" xfId="2" applyFont="1" applyFill="1" applyBorder="1" applyAlignment="1">
      <alignment vertical="center" wrapText="1"/>
    </xf>
    <xf numFmtId="9" fontId="43" fillId="2" borderId="5" xfId="2" applyNumberFormat="1" applyFont="1" applyFill="1" applyBorder="1" applyAlignment="1">
      <alignment horizontal="left" vertical="center" wrapText="1"/>
    </xf>
    <xf numFmtId="0" fontId="39" fillId="0" borderId="21" xfId="2" applyFont="1" applyFill="1" applyBorder="1" applyAlignment="1">
      <alignment horizontal="center" vertical="center" wrapText="1"/>
    </xf>
    <xf numFmtId="0" fontId="39" fillId="0" borderId="25" xfId="2" applyFont="1" applyFill="1" applyBorder="1" applyAlignment="1">
      <alignment horizontal="center" vertical="center" wrapText="1"/>
    </xf>
    <xf numFmtId="9" fontId="46" fillId="0" borderId="6" xfId="2" applyNumberFormat="1" applyFont="1" applyBorder="1" applyAlignment="1">
      <alignment horizontal="center" vertical="center" wrapText="1"/>
    </xf>
    <xf numFmtId="9" fontId="46" fillId="0" borderId="3" xfId="2" applyNumberFormat="1" applyFont="1" applyBorder="1" applyAlignment="1">
      <alignment horizontal="center" vertical="center"/>
    </xf>
    <xf numFmtId="0" fontId="31" fillId="0" borderId="21" xfId="2" applyFont="1" applyBorder="1" applyAlignment="1">
      <alignment horizontal="left" vertical="center" wrapText="1"/>
    </xf>
    <xf numFmtId="0" fontId="31" fillId="0" borderId="24" xfId="2" applyFont="1" applyBorder="1" applyAlignment="1">
      <alignment horizontal="left" vertical="center" wrapText="1"/>
    </xf>
    <xf numFmtId="0" fontId="31" fillId="0" borderId="25" xfId="2" applyFont="1" applyBorder="1" applyAlignment="1">
      <alignment horizontal="left" vertical="center" wrapText="1"/>
    </xf>
    <xf numFmtId="9" fontId="47" fillId="0" borderId="7" xfId="2" applyNumberFormat="1" applyFont="1" applyBorder="1" applyAlignment="1">
      <alignment horizontal="center" vertical="center" wrapText="1"/>
    </xf>
    <xf numFmtId="0" fontId="19" fillId="0" borderId="17" xfId="2" applyFont="1" applyBorder="1" applyAlignment="1">
      <alignment vertical="center" wrapText="1"/>
    </xf>
    <xf numFmtId="0" fontId="19" fillId="2" borderId="21" xfId="2" applyFont="1" applyFill="1" applyBorder="1" applyAlignment="1">
      <alignment vertical="center" wrapText="1"/>
    </xf>
    <xf numFmtId="0" fontId="19" fillId="2" borderId="25" xfId="2" applyFont="1" applyFill="1" applyBorder="1" applyAlignment="1">
      <alignment vertical="center" wrapText="1"/>
    </xf>
    <xf numFmtId="0" fontId="5" fillId="0" borderId="5" xfId="17" applyFont="1" applyFill="1" applyBorder="1" applyAlignment="1">
      <alignment horizontal="center" vertical="center"/>
    </xf>
    <xf numFmtId="0" fontId="19" fillId="0" borderId="6" xfId="17" applyFont="1" applyBorder="1" applyAlignment="1">
      <alignment horizontal="center" vertical="center" wrapText="1"/>
    </xf>
    <xf numFmtId="0" fontId="19" fillId="0" borderId="7" xfId="17" applyFont="1" applyBorder="1" applyAlignment="1">
      <alignment horizontal="center" vertical="center" wrapText="1"/>
    </xf>
    <xf numFmtId="0" fontId="19" fillId="0" borderId="3" xfId="17" applyFont="1" applyBorder="1" applyAlignment="1">
      <alignment horizontal="center" vertical="center" wrapText="1"/>
    </xf>
    <xf numFmtId="0" fontId="19" fillId="0" borderId="17" xfId="2" applyFont="1" applyFill="1" applyBorder="1" applyAlignment="1">
      <alignment vertical="center" wrapText="1"/>
    </xf>
    <xf numFmtId="0" fontId="19" fillId="2" borderId="5" xfId="2" applyFont="1" applyFill="1" applyBorder="1" applyAlignment="1">
      <alignment horizontal="center" vertical="center" wrapText="1"/>
    </xf>
    <xf numFmtId="9" fontId="19" fillId="0" borderId="5" xfId="2" applyNumberFormat="1" applyFont="1" applyBorder="1" applyAlignment="1">
      <alignment horizontal="center" vertical="center" wrapText="1"/>
    </xf>
    <xf numFmtId="0" fontId="19" fillId="2" borderId="17" xfId="2" applyFont="1" applyFill="1" applyBorder="1" applyAlignment="1">
      <alignment vertical="center" wrapText="1"/>
    </xf>
    <xf numFmtId="0" fontId="19" fillId="2" borderId="17" xfId="2" applyFont="1" applyFill="1" applyBorder="1" applyAlignment="1">
      <alignment horizontal="center" vertical="center" wrapText="1"/>
    </xf>
    <xf numFmtId="9" fontId="19" fillId="0" borderId="5" xfId="2" applyNumberFormat="1" applyFont="1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2" fillId="0" borderId="6" xfId="1" applyFont="1" applyBorder="1" applyAlignment="1">
      <alignment horizontal="center" vertical="center" wrapText="1"/>
    </xf>
    <xf numFmtId="0" fontId="42" fillId="0" borderId="7" xfId="1" applyFont="1" applyBorder="1" applyAlignment="1">
      <alignment horizontal="center" vertical="center" wrapText="1"/>
    </xf>
    <xf numFmtId="0" fontId="5" fillId="0" borderId="0" xfId="14" applyFont="1" applyFill="1" applyAlignment="1">
      <alignment horizontal="center" vertical="center"/>
    </xf>
    <xf numFmtId="0" fontId="18" fillId="0" borderId="0" xfId="14" applyFont="1" applyFill="1" applyAlignment="1">
      <alignment horizontal="center" vertical="center"/>
    </xf>
    <xf numFmtId="0" fontId="17" fillId="0" borderId="0" xfId="14" applyFont="1" applyFill="1" applyBorder="1" applyAlignment="1">
      <alignment horizontal="center" vertical="center"/>
    </xf>
    <xf numFmtId="0" fontId="28" fillId="0" borderId="0" xfId="14" applyFont="1" applyFill="1" applyBorder="1" applyAlignment="1">
      <alignment horizontal="center" vertical="center"/>
    </xf>
    <xf numFmtId="0" fontId="30" fillId="0" borderId="0" xfId="2" applyFont="1" applyBorder="1" applyAlignment="1">
      <alignment horizontal="center" wrapText="1"/>
    </xf>
    <xf numFmtId="0" fontId="20" fillId="0" borderId="8" xfId="2" applyFont="1" applyBorder="1" applyAlignment="1">
      <alignment horizontal="center"/>
    </xf>
    <xf numFmtId="0" fontId="17" fillId="2" borderId="0" xfId="14" applyFont="1" applyFill="1" applyAlignment="1">
      <alignment horizontal="center" vertical="center"/>
    </xf>
    <xf numFmtId="0" fontId="5" fillId="0" borderId="5" xfId="14" applyFont="1" applyFill="1" applyBorder="1" applyAlignment="1">
      <alignment horizontal="center" vertical="center"/>
    </xf>
    <xf numFmtId="0" fontId="19" fillId="0" borderId="5" xfId="14" applyFont="1" applyBorder="1" applyAlignment="1">
      <alignment horizontal="left" vertical="center" wrapText="1"/>
    </xf>
    <xf numFmtId="0" fontId="19" fillId="0" borderId="5" xfId="14" applyFont="1" applyBorder="1" applyAlignment="1">
      <alignment horizontal="center" vertical="center" wrapText="1"/>
    </xf>
    <xf numFmtId="0" fontId="19" fillId="0" borderId="6" xfId="2" applyFont="1" applyBorder="1" applyAlignment="1">
      <alignment horizontal="center" vertical="center" wrapText="1"/>
    </xf>
    <xf numFmtId="0" fontId="19" fillId="0" borderId="7" xfId="2" applyFont="1" applyBorder="1" applyAlignment="1">
      <alignment horizontal="center" vertical="center" wrapText="1"/>
    </xf>
    <xf numFmtId="0" fontId="19" fillId="0" borderId="3" xfId="2" applyFont="1" applyBorder="1" applyAlignment="1">
      <alignment horizontal="center" vertical="center" wrapText="1"/>
    </xf>
    <xf numFmtId="9" fontId="19" fillId="0" borderId="6" xfId="2" applyNumberFormat="1" applyFont="1" applyBorder="1" applyAlignment="1">
      <alignment horizontal="center" vertical="center" wrapText="1"/>
    </xf>
    <xf numFmtId="9" fontId="19" fillId="0" borderId="7" xfId="2" applyNumberFormat="1" applyFont="1" applyBorder="1" applyAlignment="1">
      <alignment horizontal="center" vertical="center" wrapText="1"/>
    </xf>
    <xf numFmtId="9" fontId="19" fillId="0" borderId="3" xfId="2" applyNumberFormat="1" applyFont="1" applyBorder="1" applyAlignment="1">
      <alignment horizontal="center" vertical="center" wrapText="1"/>
    </xf>
    <xf numFmtId="9" fontId="5" fillId="0" borderId="6" xfId="2" applyNumberFormat="1" applyFont="1" applyFill="1" applyBorder="1" applyAlignment="1">
      <alignment horizontal="center" vertical="center" wrapText="1"/>
    </xf>
    <xf numFmtId="9" fontId="5" fillId="0" borderId="3" xfId="2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67" fillId="0" borderId="21" xfId="17" applyFont="1" applyBorder="1" applyAlignment="1">
      <alignment horizontal="center" vertical="center" wrapText="1"/>
    </xf>
    <xf numFmtId="0" fontId="67" fillId="0" borderId="25" xfId="17" applyFont="1" applyBorder="1" applyAlignment="1">
      <alignment horizontal="center" vertical="center" wrapText="1"/>
    </xf>
    <xf numFmtId="0" fontId="67" fillId="0" borderId="5" xfId="2" applyFont="1" applyBorder="1" applyAlignment="1">
      <alignment vertical="center" wrapText="1"/>
    </xf>
    <xf numFmtId="9" fontId="67" fillId="0" borderId="5" xfId="2" applyNumberFormat="1" applyFont="1" applyBorder="1" applyAlignment="1">
      <alignment horizontal="left" vertical="center" wrapText="1"/>
    </xf>
    <xf numFmtId="0" fontId="67" fillId="0" borderId="29" xfId="17" applyFont="1" applyBorder="1" applyAlignment="1">
      <alignment horizontal="center" vertical="center" wrapText="1"/>
    </xf>
    <xf numFmtId="0" fontId="67" fillId="2" borderId="5" xfId="2" applyFont="1" applyFill="1" applyBorder="1" applyAlignment="1">
      <alignment vertical="center" wrapText="1"/>
    </xf>
    <xf numFmtId="0" fontId="67" fillId="2" borderId="23" xfId="2" applyFont="1" applyFill="1" applyBorder="1" applyAlignment="1">
      <alignment vertical="center" wrapText="1"/>
    </xf>
    <xf numFmtId="9" fontId="67" fillId="0" borderId="23" xfId="2" applyNumberFormat="1" applyFont="1" applyBorder="1" applyAlignment="1">
      <alignment horizontal="left" vertical="center" wrapText="1"/>
    </xf>
    <xf numFmtId="0" fontId="67" fillId="0" borderId="6" xfId="17" applyFont="1" applyFill="1" applyBorder="1" applyAlignment="1">
      <alignment horizontal="center" vertical="center"/>
    </xf>
    <xf numFmtId="0" fontId="67" fillId="0" borderId="7" xfId="17" applyFont="1" applyFill="1" applyBorder="1" applyAlignment="1">
      <alignment horizontal="center" vertical="center"/>
    </xf>
    <xf numFmtId="0" fontId="67" fillId="0" borderId="22" xfId="17" applyFont="1" applyFill="1" applyBorder="1" applyAlignment="1">
      <alignment horizontal="center" vertical="center"/>
    </xf>
    <xf numFmtId="0" fontId="69" fillId="0" borderId="6" xfId="17" applyFont="1" applyBorder="1" applyAlignment="1">
      <alignment horizontal="center" vertical="center" wrapText="1"/>
    </xf>
    <xf numFmtId="0" fontId="69" fillId="0" borderId="7" xfId="17" applyFont="1" applyBorder="1" applyAlignment="1">
      <alignment horizontal="center" vertical="center" wrapText="1"/>
    </xf>
    <xf numFmtId="0" fontId="69" fillId="0" borderId="22" xfId="17" applyFont="1" applyBorder="1" applyAlignment="1">
      <alignment horizontal="center" vertical="center" wrapText="1"/>
    </xf>
    <xf numFmtId="0" fontId="67" fillId="0" borderId="24" xfId="17" applyFont="1" applyBorder="1" applyAlignment="1">
      <alignment horizontal="center" vertical="center" wrapText="1"/>
    </xf>
    <xf numFmtId="0" fontId="67" fillId="0" borderId="5" xfId="2" applyFont="1" applyFill="1" applyBorder="1" applyAlignment="1">
      <alignment vertical="center" wrapText="1"/>
    </xf>
    <xf numFmtId="0" fontId="67" fillId="0" borderId="6" xfId="2" applyFont="1" applyFill="1" applyBorder="1" applyAlignment="1">
      <alignment horizontal="center" vertical="center" wrapText="1"/>
    </xf>
    <xf numFmtId="0" fontId="67" fillId="0" borderId="3" xfId="2" applyFont="1" applyFill="1" applyBorder="1" applyAlignment="1">
      <alignment horizontal="center" vertical="center" wrapText="1"/>
    </xf>
    <xf numFmtId="0" fontId="68" fillId="0" borderId="0" xfId="17" applyFont="1" applyFill="1" applyBorder="1" applyAlignment="1">
      <alignment horizontal="center" vertical="center"/>
    </xf>
    <xf numFmtId="0" fontId="48" fillId="0" borderId="4" xfId="1" applyFont="1" applyFill="1" applyBorder="1" applyAlignment="1">
      <alignment horizontal="center" vertical="center"/>
    </xf>
    <xf numFmtId="0" fontId="31" fillId="2" borderId="5" xfId="1" applyFont="1" applyFill="1" applyBorder="1" applyAlignment="1">
      <alignment horizontal="left" vertical="center" wrapText="1"/>
    </xf>
    <xf numFmtId="0" fontId="31" fillId="0" borderId="5" xfId="1" applyFont="1" applyFill="1" applyBorder="1" applyAlignment="1">
      <alignment horizontal="center" vertical="center"/>
    </xf>
    <xf numFmtId="0" fontId="37" fillId="0" borderId="0" xfId="1" applyFont="1" applyFill="1" applyBorder="1" applyAlignment="1">
      <alignment horizontal="center" vertical="center"/>
    </xf>
    <xf numFmtId="0" fontId="48" fillId="2" borderId="0" xfId="1" applyFont="1" applyFill="1" applyAlignment="1">
      <alignment horizontal="center" vertical="center"/>
    </xf>
    <xf numFmtId="0" fontId="51" fillId="0" borderId="0" xfId="1" applyFont="1" applyAlignment="1">
      <alignment horizontal="center" vertical="center" wrapText="1"/>
    </xf>
    <xf numFmtId="0" fontId="20" fillId="0" borderId="0" xfId="1" applyFont="1" applyFill="1" applyAlignment="1">
      <alignment horizontal="center" vertical="center"/>
    </xf>
    <xf numFmtId="0" fontId="38" fillId="0" borderId="0" xfId="1" applyFont="1" applyFill="1" applyAlignment="1">
      <alignment horizontal="center" vertical="center"/>
    </xf>
    <xf numFmtId="0" fontId="5" fillId="0" borderId="0" xfId="1"/>
    <xf numFmtId="0" fontId="46" fillId="0" borderId="0" xfId="1" applyFont="1" applyBorder="1" applyAlignment="1">
      <alignment horizontal="left" wrapText="1"/>
    </xf>
    <xf numFmtId="0" fontId="39" fillId="0" borderId="0" xfId="2" applyFont="1" applyFill="1" applyBorder="1" applyAlignment="1">
      <alignment horizontal="left" wrapText="1"/>
    </xf>
    <xf numFmtId="9" fontId="46" fillId="0" borderId="0" xfId="2" applyNumberFormat="1" applyFont="1" applyBorder="1" applyAlignment="1">
      <alignment horizontal="center" wrapText="1"/>
    </xf>
    <xf numFmtId="0" fontId="36" fillId="0" borderId="0" xfId="1" applyFont="1" applyFill="1" applyAlignment="1">
      <alignment vertical="center"/>
    </xf>
    <xf numFmtId="0" fontId="36" fillId="0" borderId="0" xfId="2" applyFont="1" applyBorder="1" applyAlignment="1">
      <alignment horizontal="center" vertical="center"/>
    </xf>
    <xf numFmtId="0" fontId="36" fillId="0" borderId="0" xfId="1" applyFont="1" applyFill="1" applyAlignment="1">
      <alignment horizontal="center" vertical="center"/>
    </xf>
    <xf numFmtId="0" fontId="36" fillId="0" borderId="0" xfId="2" applyFont="1" applyBorder="1" applyAlignment="1">
      <alignment vertical="center"/>
    </xf>
    <xf numFmtId="0" fontId="38" fillId="0" borderId="0" xfId="1" applyFont="1" applyFill="1" applyAlignment="1">
      <alignment vertical="center"/>
    </xf>
    <xf numFmtId="0" fontId="38" fillId="0" borderId="0" xfId="2" applyFont="1" applyBorder="1" applyAlignment="1">
      <alignment horizontal="center" vertical="center" wrapText="1"/>
    </xf>
    <xf numFmtId="0" fontId="38" fillId="0" borderId="0" xfId="1" applyFont="1" applyFill="1" applyAlignment="1">
      <alignment horizontal="center" vertical="center"/>
    </xf>
    <xf numFmtId="0" fontId="36" fillId="0" borderId="0" xfId="1" applyFont="1" applyFill="1" applyAlignment="1"/>
    <xf numFmtId="0" fontId="36" fillId="0" borderId="0" xfId="1" applyFont="1" applyFill="1" applyAlignment="1">
      <alignment horizontal="center"/>
    </xf>
    <xf numFmtId="0" fontId="36" fillId="2" borderId="0" xfId="1" applyFont="1" applyFill="1" applyAlignment="1"/>
    <xf numFmtId="0" fontId="51" fillId="0" borderId="0" xfId="1" applyFont="1" applyAlignment="1">
      <alignment vertical="center"/>
    </xf>
    <xf numFmtId="0" fontId="20" fillId="0" borderId="0" xfId="1" applyFont="1" applyFill="1" applyAlignment="1">
      <alignment vertical="center"/>
    </xf>
    <xf numFmtId="0" fontId="48" fillId="0" borderId="0" xfId="1" applyFont="1" applyFill="1" applyBorder="1" applyAlignment="1">
      <alignment horizontal="center" vertical="center"/>
    </xf>
    <xf numFmtId="0" fontId="48" fillId="0" borderId="0" xfId="1" applyFont="1" applyFill="1" applyBorder="1" applyAlignment="1">
      <alignment vertical="center"/>
    </xf>
    <xf numFmtId="0" fontId="30" fillId="0" borderId="5" xfId="1" applyFont="1" applyFill="1" applyBorder="1" applyAlignment="1">
      <alignment vertical="center"/>
    </xf>
    <xf numFmtId="0" fontId="30" fillId="2" borderId="5" xfId="1" applyFont="1" applyFill="1" applyBorder="1" applyAlignment="1">
      <alignment horizontal="center" vertical="center" wrapText="1"/>
    </xf>
    <xf numFmtId="0" fontId="30" fillId="2" borderId="5" xfId="2" applyFont="1" applyFill="1" applyBorder="1" applyAlignment="1">
      <alignment horizontal="center" vertical="center" wrapText="1"/>
    </xf>
    <xf numFmtId="0" fontId="30" fillId="2" borderId="5" xfId="1" applyFont="1" applyFill="1" applyBorder="1" applyAlignment="1">
      <alignment horizontal="center" vertical="center"/>
    </xf>
    <xf numFmtId="0" fontId="30" fillId="0" borderId="5" xfId="1" applyFont="1" applyFill="1" applyBorder="1" applyAlignment="1">
      <alignment horizontal="center" vertical="center"/>
    </xf>
    <xf numFmtId="0" fontId="30" fillId="0" borderId="5" xfId="1" applyFont="1" applyFill="1" applyBorder="1" applyAlignment="1">
      <alignment horizontal="center" vertical="center" wrapText="1"/>
    </xf>
    <xf numFmtId="0" fontId="31" fillId="0" borderId="5" xfId="1" applyFont="1" applyFill="1" applyBorder="1" applyAlignment="1">
      <alignment horizontal="center" vertical="center"/>
    </xf>
    <xf numFmtId="164" fontId="20" fillId="0" borderId="5" xfId="3" quotePrefix="1" applyNumberFormat="1" applyFont="1" applyFill="1" applyBorder="1" applyAlignment="1">
      <alignment horizontal="center" vertical="center"/>
    </xf>
    <xf numFmtId="164" fontId="20" fillId="0" borderId="5" xfId="3" applyNumberFormat="1" applyFont="1" applyFill="1" applyBorder="1" applyAlignment="1">
      <alignment vertical="top"/>
    </xf>
    <xf numFmtId="0" fontId="20" fillId="0" borderId="5" xfId="1" applyFont="1" applyFill="1" applyBorder="1" applyAlignment="1">
      <alignment horizontal="center" vertical="center"/>
    </xf>
    <xf numFmtId="0" fontId="20" fillId="5" borderId="5" xfId="1" applyFont="1" applyFill="1" applyBorder="1" applyAlignment="1">
      <alignment horizontal="center" vertical="center"/>
    </xf>
    <xf numFmtId="0" fontId="20" fillId="5" borderId="5" xfId="1" applyFont="1" applyFill="1" applyBorder="1" applyAlignment="1">
      <alignment vertical="center"/>
    </xf>
    <xf numFmtId="0" fontId="20" fillId="0" borderId="0" xfId="1" applyFont="1" applyFill="1" applyBorder="1" applyAlignment="1">
      <alignment horizontal="center"/>
    </xf>
    <xf numFmtId="0" fontId="31" fillId="0" borderId="0" xfId="1" applyFont="1" applyFill="1" applyBorder="1" applyAlignment="1">
      <alignment horizontal="center" wrapText="1"/>
    </xf>
    <xf numFmtId="0" fontId="20" fillId="5" borderId="0" xfId="1" applyFont="1" applyFill="1" applyBorder="1" applyAlignment="1">
      <alignment horizontal="left"/>
    </xf>
    <xf numFmtId="0" fontId="20" fillId="0" borderId="0" xfId="1" applyFont="1" applyFill="1" applyAlignment="1"/>
    <xf numFmtId="0" fontId="20" fillId="0" borderId="0" xfId="1" applyFont="1" applyFill="1" applyAlignment="1">
      <alignment horizontal="center"/>
    </xf>
    <xf numFmtId="0" fontId="20" fillId="2" borderId="0" xfId="1" applyFont="1" applyFill="1" applyAlignment="1"/>
    <xf numFmtId="0" fontId="20" fillId="0" borderId="0" xfId="1" applyFont="1" applyFill="1" applyAlignment="1">
      <alignment horizontal="center" vertical="center"/>
    </xf>
    <xf numFmtId="0" fontId="31" fillId="2" borderId="5" xfId="1" applyFont="1" applyFill="1" applyBorder="1" applyAlignment="1">
      <alignment horizontal="left" vertical="center"/>
    </xf>
    <xf numFmtId="0" fontId="31" fillId="0" borderId="5" xfId="1" applyFont="1" applyFill="1" applyBorder="1" applyAlignment="1">
      <alignment horizontal="center" vertical="center" wrapText="1"/>
    </xf>
    <xf numFmtId="0" fontId="31" fillId="0" borderId="5" xfId="1" applyFont="1" applyFill="1" applyBorder="1" applyAlignment="1">
      <alignment vertical="center" wrapText="1"/>
    </xf>
    <xf numFmtId="0" fontId="31" fillId="0" borderId="5" xfId="1" applyFont="1" applyFill="1" applyBorder="1" applyAlignment="1">
      <alignment vertical="center"/>
    </xf>
    <xf numFmtId="0" fontId="1" fillId="0" borderId="0" xfId="0" applyFont="1"/>
    <xf numFmtId="0" fontId="70" fillId="2" borderId="0" xfId="17" applyFont="1" applyFill="1" applyAlignment="1">
      <alignment horizontal="center" vertical="center"/>
    </xf>
  </cellXfs>
  <cellStyles count="33">
    <cellStyle name="Comma [0] 2" xfId="10"/>
    <cellStyle name="Comma [0] 2 2" xfId="18"/>
    <cellStyle name="Comma [0] 2 2 2" xfId="24"/>
    <cellStyle name="Comma [0] 3" xfId="9"/>
    <cellStyle name="Comma [0] 3 2" xfId="26"/>
    <cellStyle name="Comma [0] 3 3" xfId="25"/>
    <cellStyle name="Comma [0] 4" xfId="27"/>
    <cellStyle name="Comma 2" xfId="7"/>
    <cellStyle name="Comma 2 2" xfId="3"/>
    <cellStyle name="Normal" xfId="0" builtinId="0"/>
    <cellStyle name="Normal 2" xfId="1"/>
    <cellStyle name="Normal 3" xfId="5"/>
    <cellStyle name="Normal 3 2" xfId="16"/>
    <cellStyle name="Normal 3 3" xfId="28"/>
    <cellStyle name="Normal 4" xfId="8"/>
    <cellStyle name="Normal 4 2" xfId="17"/>
    <cellStyle name="Normal 4 3" xfId="19"/>
    <cellStyle name="Normal 5" xfId="14"/>
    <cellStyle name="Normal 6" xfId="15"/>
    <cellStyle name="Normal 7" xfId="23"/>
    <cellStyle name="Normal_03 QM-QO Quality Objectives" xfId="2"/>
    <cellStyle name="Percent" xfId="22" builtinId="5"/>
    <cellStyle name="Percent 2" xfId="4"/>
    <cellStyle name="Percent 2 2" xfId="13"/>
    <cellStyle name="Percent 2 3" xfId="12"/>
    <cellStyle name="Percent 3" xfId="6"/>
    <cellStyle name="Percent 3 2" xfId="20"/>
    <cellStyle name="Percent 4" xfId="11"/>
    <cellStyle name="Percent 4 2" xfId="31"/>
    <cellStyle name="Percent 4 3" xfId="30"/>
    <cellStyle name="Percent 5" xfId="21"/>
    <cellStyle name="Percent 6" xfId="32"/>
    <cellStyle name="Percent 7" xfId="29"/>
  </cellStyles>
  <dxfs count="42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39994506668294322"/>
        </patternFill>
      </fill>
    </dxf>
    <dxf>
      <font>
        <color rgb="FFFF0000"/>
      </font>
    </dxf>
  </dxfs>
  <tableStyles count="0" defaultTableStyle="TableStyleMedium9" defaultPivotStyle="PivotStyleLight16"/>
  <colors>
    <mruColors>
      <color rgb="FF0000FF"/>
      <color rgb="FFF7FAD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'C3.1'!$B$1:$M$1</c:f>
              <c:strCache>
                <c:ptCount val="12"/>
                <c:pt idx="0">
                  <c:v>Tháng 10/2018</c:v>
                </c:pt>
                <c:pt idx="1">
                  <c:v>Tháng 11/2018</c:v>
                </c:pt>
                <c:pt idx="2">
                  <c:v>Tháng 12/2018</c:v>
                </c:pt>
                <c:pt idx="3">
                  <c:v>Tháng 01/2019</c:v>
                </c:pt>
                <c:pt idx="4">
                  <c:v>Tháng 02/2019</c:v>
                </c:pt>
                <c:pt idx="5">
                  <c:v>Tháng 03/2019</c:v>
                </c:pt>
                <c:pt idx="6">
                  <c:v>Tháng 04/2019</c:v>
                </c:pt>
                <c:pt idx="7">
                  <c:v>Tháng 05/2019</c:v>
                </c:pt>
                <c:pt idx="8">
                  <c:v>Tháng 06/2019</c:v>
                </c:pt>
                <c:pt idx="9">
                  <c:v>Tháng 07/2019</c:v>
                </c:pt>
                <c:pt idx="10">
                  <c:v>Tháng 08/2019</c:v>
                </c:pt>
                <c:pt idx="11">
                  <c:v>Tháng 09/2019</c:v>
                </c:pt>
              </c:strCache>
            </c:strRef>
          </c:cat>
          <c:val>
            <c:numRef>
              <c:f>'C3.1'!$B$2:$M$2</c:f>
              <c:numCache>
                <c:formatCode>General</c:formatCode>
                <c:ptCount val="12"/>
                <c:pt idx="0">
                  <c:v>726</c:v>
                </c:pt>
                <c:pt idx="1">
                  <c:v>726</c:v>
                </c:pt>
                <c:pt idx="2">
                  <c:v>716</c:v>
                </c:pt>
                <c:pt idx="3">
                  <c:v>716</c:v>
                </c:pt>
                <c:pt idx="4">
                  <c:v>708</c:v>
                </c:pt>
                <c:pt idx="5">
                  <c:v>708</c:v>
                </c:pt>
                <c:pt idx="6">
                  <c:v>708</c:v>
                </c:pt>
                <c:pt idx="7">
                  <c:v>632</c:v>
                </c:pt>
                <c:pt idx="8">
                  <c:v>603</c:v>
                </c:pt>
                <c:pt idx="9">
                  <c:v>603</c:v>
                </c:pt>
                <c:pt idx="10">
                  <c:v>603</c:v>
                </c:pt>
                <c:pt idx="11">
                  <c:v>584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441792"/>
        <c:axId val="89443328"/>
      </c:lineChart>
      <c:catAx>
        <c:axId val="89441792"/>
        <c:scaling>
          <c:orientation val="minMax"/>
        </c:scaling>
        <c:delete val="0"/>
        <c:axPos val="b"/>
        <c:majorTickMark val="out"/>
        <c:minorTickMark val="none"/>
        <c:tickLblPos val="nextTo"/>
        <c:crossAx val="89443328"/>
        <c:crosses val="autoZero"/>
        <c:auto val="1"/>
        <c:lblAlgn val="ctr"/>
        <c:lblOffset val="100"/>
        <c:noMultiLvlLbl val="0"/>
      </c:catAx>
      <c:valAx>
        <c:axId val="89443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94417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'C3.4'!$G$3:$R$3</c:f>
              <c:strCache>
                <c:ptCount val="12"/>
                <c:pt idx="0">
                  <c:v>Tháng 10/2018</c:v>
                </c:pt>
                <c:pt idx="1">
                  <c:v>Tháng 11/2018</c:v>
                </c:pt>
                <c:pt idx="2">
                  <c:v>Tháng 12/2018</c:v>
                </c:pt>
                <c:pt idx="3">
                  <c:v>Tháng 01/2019</c:v>
                </c:pt>
                <c:pt idx="4">
                  <c:v>Tháng 02/2019</c:v>
                </c:pt>
                <c:pt idx="5">
                  <c:v>Tháng 03/2019</c:v>
                </c:pt>
                <c:pt idx="6">
                  <c:v>Tháng 04/2019</c:v>
                </c:pt>
                <c:pt idx="7">
                  <c:v>Tháng 05/2019</c:v>
                </c:pt>
                <c:pt idx="8">
                  <c:v>Tháng 06/2019</c:v>
                </c:pt>
                <c:pt idx="9">
                  <c:v>Tháng 07/2019</c:v>
                </c:pt>
                <c:pt idx="10">
                  <c:v>Tháng 08/2019</c:v>
                </c:pt>
                <c:pt idx="11">
                  <c:v>Tháng 09/2019</c:v>
                </c:pt>
              </c:strCache>
            </c:strRef>
          </c:cat>
          <c:val>
            <c:numRef>
              <c:f>'C3.4'!$G$4:$R$4</c:f>
              <c:numCache>
                <c:formatCode>General</c:formatCode>
                <c:ptCount val="12"/>
                <c:pt idx="0">
                  <c:v>373</c:v>
                </c:pt>
                <c:pt idx="1">
                  <c:v>373</c:v>
                </c:pt>
                <c:pt idx="2">
                  <c:v>373</c:v>
                </c:pt>
                <c:pt idx="3">
                  <c:v>358</c:v>
                </c:pt>
                <c:pt idx="4">
                  <c:v>353</c:v>
                </c:pt>
                <c:pt idx="5">
                  <c:v>348</c:v>
                </c:pt>
                <c:pt idx="6">
                  <c:v>343</c:v>
                </c:pt>
                <c:pt idx="7">
                  <c:v>338</c:v>
                </c:pt>
                <c:pt idx="8">
                  <c:v>333</c:v>
                </c:pt>
                <c:pt idx="9">
                  <c:v>328</c:v>
                </c:pt>
                <c:pt idx="10">
                  <c:v>323</c:v>
                </c:pt>
                <c:pt idx="11">
                  <c:v>323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268672"/>
        <c:axId val="34270592"/>
      </c:lineChart>
      <c:catAx>
        <c:axId val="34268672"/>
        <c:scaling>
          <c:orientation val="minMax"/>
        </c:scaling>
        <c:delete val="0"/>
        <c:axPos val="b"/>
        <c:majorTickMark val="out"/>
        <c:minorTickMark val="none"/>
        <c:tickLblPos val="nextTo"/>
        <c:crossAx val="34270592"/>
        <c:crosses val="autoZero"/>
        <c:auto val="1"/>
        <c:lblAlgn val="ctr"/>
        <c:lblOffset val="100"/>
        <c:noMultiLvlLbl val="0"/>
      </c:catAx>
      <c:valAx>
        <c:axId val="34270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2686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6</xdr:row>
      <xdr:rowOff>61912</xdr:rowOff>
    </xdr:from>
    <xdr:to>
      <xdr:col>5</xdr:col>
      <xdr:colOff>390525</xdr:colOff>
      <xdr:row>20</xdr:row>
      <xdr:rowOff>138112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145</xdr:row>
      <xdr:rowOff>114300</xdr:rowOff>
    </xdr:from>
    <xdr:to>
      <xdr:col>12</xdr:col>
      <xdr:colOff>771525</xdr:colOff>
      <xdr:row>195</xdr:row>
      <xdr:rowOff>114300</xdr:rowOff>
    </xdr:to>
    <xdr:pic>
      <xdr:nvPicPr>
        <xdr:cNvPr id="2" name="Chart 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0"/>
          <a:ext cx="12687300" cy="819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204787</xdr:colOff>
      <xdr:row>21</xdr:row>
      <xdr:rowOff>42862</xdr:rowOff>
    </xdr:from>
    <xdr:to>
      <xdr:col>12</xdr:col>
      <xdr:colOff>623887</xdr:colOff>
      <xdr:row>35</xdr:row>
      <xdr:rowOff>119062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(26-09-2019_14.41.47)bieu-do-nghi-hoc-sv-khoa-co-kh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(24-09-2019_17.46.51)it-theodoi-kpi-cua-qua-trinh-it-k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workbookViewId="0">
      <selection sqref="A1:R76"/>
    </sheetView>
  </sheetViews>
  <sheetFormatPr defaultRowHeight="15"/>
  <sheetData>
    <row r="1" spans="1:18">
      <c r="A1" s="856"/>
      <c r="B1" s="856"/>
      <c r="C1" s="856"/>
      <c r="D1" s="839" t="s">
        <v>260</v>
      </c>
      <c r="E1" s="839"/>
      <c r="F1" s="839"/>
      <c r="G1" s="839"/>
      <c r="H1" s="839"/>
      <c r="I1" s="839"/>
      <c r="J1" s="856"/>
      <c r="K1" s="856"/>
      <c r="L1" s="856"/>
      <c r="M1" s="856"/>
      <c r="N1" s="856"/>
      <c r="O1" s="856"/>
      <c r="P1" s="856"/>
      <c r="Q1" s="839" t="s">
        <v>353</v>
      </c>
      <c r="R1" s="839"/>
    </row>
    <row r="2" spans="1:18">
      <c r="A2" s="856"/>
      <c r="B2" s="856"/>
      <c r="C2" s="856"/>
      <c r="D2" s="839"/>
      <c r="E2" s="839"/>
      <c r="F2" s="839"/>
      <c r="G2" s="839"/>
      <c r="H2" s="839"/>
      <c r="I2" s="839"/>
      <c r="J2" s="856"/>
      <c r="K2" s="856"/>
      <c r="L2" s="856"/>
      <c r="M2" s="856"/>
      <c r="N2" s="856"/>
      <c r="O2" s="856"/>
      <c r="P2" s="856"/>
      <c r="Q2" s="856"/>
      <c r="R2" s="856"/>
    </row>
    <row r="3" spans="1:18">
      <c r="A3" s="842"/>
      <c r="B3" s="842"/>
      <c r="C3" s="842"/>
      <c r="D3" s="839"/>
      <c r="E3" s="839"/>
      <c r="F3" s="839"/>
      <c r="G3" s="839"/>
      <c r="H3" s="839"/>
      <c r="I3" s="839"/>
      <c r="J3" s="842"/>
      <c r="K3" s="842"/>
      <c r="L3" s="842"/>
      <c r="M3" s="842"/>
      <c r="N3" s="842"/>
      <c r="O3" s="842"/>
      <c r="P3" s="842"/>
      <c r="Q3" s="842"/>
      <c r="R3" s="842"/>
    </row>
    <row r="5" spans="1:18" ht="18.75">
      <c r="A5" s="838" t="s">
        <v>354</v>
      </c>
      <c r="B5" s="838"/>
      <c r="C5" s="838"/>
      <c r="D5" s="838"/>
      <c r="E5" s="838"/>
      <c r="F5" s="838"/>
      <c r="G5" s="838"/>
      <c r="H5" s="838"/>
      <c r="I5" s="838"/>
      <c r="J5" s="838"/>
      <c r="K5" s="838"/>
      <c r="L5" s="838"/>
      <c r="M5" s="838"/>
      <c r="N5" s="838"/>
      <c r="O5" s="838"/>
      <c r="P5" s="838"/>
      <c r="Q5" s="838"/>
      <c r="R5" s="838"/>
    </row>
    <row r="6" spans="1:18" ht="18.75">
      <c r="A6" s="842"/>
      <c r="B6" s="842"/>
      <c r="C6" s="842"/>
      <c r="D6" s="842"/>
      <c r="E6" s="858"/>
      <c r="F6" s="858"/>
      <c r="G6" s="842"/>
      <c r="H6" s="834"/>
      <c r="I6" s="834"/>
      <c r="J6" s="834"/>
      <c r="K6" s="834"/>
      <c r="L6" s="834"/>
      <c r="M6" s="859"/>
      <c r="N6" s="859"/>
      <c r="O6" s="859"/>
      <c r="P6" s="859"/>
      <c r="Q6" s="837"/>
      <c r="R6" s="837"/>
    </row>
    <row r="7" spans="1:18" ht="25.5">
      <c r="A7" s="860" t="s">
        <v>263</v>
      </c>
      <c r="B7" s="861" t="s">
        <v>264</v>
      </c>
      <c r="C7" s="862" t="s">
        <v>265</v>
      </c>
      <c r="D7" s="863" t="s">
        <v>266</v>
      </c>
      <c r="E7" s="864" t="s">
        <v>7</v>
      </c>
      <c r="F7" s="864"/>
      <c r="G7" s="865" t="s">
        <v>9</v>
      </c>
      <c r="H7" s="865" t="s">
        <v>10</v>
      </c>
      <c r="I7" s="865" t="s">
        <v>35</v>
      </c>
      <c r="J7" s="865" t="s">
        <v>36</v>
      </c>
      <c r="K7" s="865" t="s">
        <v>38</v>
      </c>
      <c r="L7" s="865" t="s">
        <v>39</v>
      </c>
      <c r="M7" s="865" t="s">
        <v>40</v>
      </c>
      <c r="N7" s="865" t="s">
        <v>41</v>
      </c>
      <c r="O7" s="865" t="s">
        <v>42</v>
      </c>
      <c r="P7" s="865" t="s">
        <v>43</v>
      </c>
      <c r="Q7" s="865" t="s">
        <v>44</v>
      </c>
      <c r="R7" s="865" t="s">
        <v>45</v>
      </c>
    </row>
    <row r="8" spans="1:18">
      <c r="A8" s="836">
        <v>1</v>
      </c>
      <c r="B8" s="835" t="s">
        <v>355</v>
      </c>
      <c r="C8" s="880" t="s">
        <v>166</v>
      </c>
      <c r="D8" s="881" t="s">
        <v>356</v>
      </c>
      <c r="E8" s="493" t="s">
        <v>273</v>
      </c>
      <c r="F8" s="866" t="s">
        <v>12</v>
      </c>
      <c r="G8" s="867"/>
      <c r="H8" s="868"/>
      <c r="I8" s="868"/>
      <c r="J8" s="868"/>
      <c r="K8" s="868"/>
      <c r="L8" s="868"/>
      <c r="M8" s="868"/>
      <c r="N8" s="868"/>
      <c r="O8" s="868"/>
      <c r="P8" s="868"/>
      <c r="Q8" s="868"/>
      <c r="R8" s="867" t="s">
        <v>274</v>
      </c>
    </row>
    <row r="9" spans="1:18">
      <c r="A9" s="836"/>
      <c r="B9" s="879"/>
      <c r="C9" s="880"/>
      <c r="D9" s="882"/>
      <c r="E9" s="493"/>
      <c r="F9" s="869" t="s">
        <v>13</v>
      </c>
      <c r="G9" s="870"/>
      <c r="H9" s="871"/>
      <c r="I9" s="871"/>
      <c r="J9" s="871"/>
      <c r="K9" s="871"/>
      <c r="L9" s="871"/>
      <c r="M9" s="871"/>
      <c r="N9" s="871"/>
      <c r="O9" s="871"/>
      <c r="P9" s="871"/>
      <c r="Q9" s="871"/>
      <c r="R9" s="870" t="s">
        <v>357</v>
      </c>
    </row>
    <row r="10" spans="1:18">
      <c r="A10" s="872"/>
      <c r="B10" s="843"/>
      <c r="C10" s="873"/>
      <c r="D10" s="844"/>
      <c r="E10" s="845"/>
      <c r="F10" s="872"/>
      <c r="G10" s="874"/>
      <c r="H10" s="874"/>
      <c r="I10" s="874"/>
      <c r="J10" s="874"/>
      <c r="K10" s="874"/>
      <c r="L10" s="874"/>
      <c r="M10" s="874"/>
      <c r="N10" s="874"/>
      <c r="O10" s="874"/>
      <c r="P10" s="874"/>
      <c r="Q10" s="874"/>
      <c r="R10" s="874"/>
    </row>
    <row r="11" spans="1:18">
      <c r="A11" s="846"/>
      <c r="B11" s="490" t="s">
        <v>358</v>
      </c>
      <c r="C11" s="490"/>
      <c r="D11" s="490"/>
      <c r="E11" s="848"/>
      <c r="F11" s="848"/>
      <c r="G11" s="846"/>
      <c r="H11" s="846"/>
      <c r="I11" s="490" t="s">
        <v>359</v>
      </c>
      <c r="J11" s="490"/>
      <c r="K11" s="490"/>
      <c r="L11" s="846"/>
      <c r="M11" s="846"/>
      <c r="N11" s="846"/>
      <c r="O11" s="849"/>
      <c r="P11" s="490" t="s">
        <v>360</v>
      </c>
      <c r="Q11" s="490"/>
      <c r="R11" s="490"/>
    </row>
    <row r="12" spans="1:18">
      <c r="A12" s="850"/>
      <c r="B12" s="491" t="s">
        <v>281</v>
      </c>
      <c r="C12" s="491"/>
      <c r="D12" s="491"/>
      <c r="E12" s="852"/>
      <c r="F12" s="852"/>
      <c r="G12" s="850"/>
      <c r="H12" s="850"/>
      <c r="I12" s="491" t="s">
        <v>282</v>
      </c>
      <c r="J12" s="491"/>
      <c r="K12" s="491"/>
      <c r="L12" s="850"/>
      <c r="M12" s="850"/>
      <c r="N12" s="850"/>
      <c r="O12" s="850"/>
      <c r="P12" s="491" t="s">
        <v>283</v>
      </c>
      <c r="Q12" s="491"/>
      <c r="R12" s="491"/>
    </row>
    <row r="13" spans="1:18">
      <c r="A13" s="850"/>
      <c r="B13" s="851"/>
      <c r="C13" s="851"/>
      <c r="D13" s="851"/>
      <c r="E13" s="852"/>
      <c r="F13" s="852"/>
      <c r="G13" s="850"/>
      <c r="H13" s="850"/>
      <c r="I13" s="851"/>
      <c r="J13" s="851"/>
      <c r="K13" s="851"/>
      <c r="L13" s="850"/>
      <c r="M13" s="850"/>
      <c r="N13" s="850"/>
      <c r="O13" s="850"/>
      <c r="P13" s="851"/>
      <c r="Q13" s="851"/>
      <c r="R13" s="851"/>
    </row>
    <row r="14" spans="1:18">
      <c r="A14" s="850"/>
      <c r="B14" s="851"/>
      <c r="C14" s="851"/>
      <c r="D14" s="851"/>
      <c r="E14" s="852"/>
      <c r="F14" s="852"/>
      <c r="G14" s="850"/>
      <c r="H14" s="850"/>
      <c r="I14" s="851"/>
      <c r="J14" s="851"/>
      <c r="K14" s="851"/>
      <c r="L14" s="850"/>
      <c r="M14" s="850"/>
      <c r="N14" s="850"/>
      <c r="O14" s="850"/>
      <c r="P14" s="851"/>
      <c r="Q14" s="851"/>
      <c r="R14" s="851"/>
    </row>
    <row r="15" spans="1:18">
      <c r="A15" s="846"/>
      <c r="B15" s="846"/>
      <c r="C15" s="846"/>
      <c r="D15" s="846"/>
      <c r="E15" s="848"/>
      <c r="F15" s="848"/>
      <c r="G15" s="846"/>
      <c r="H15" s="846"/>
      <c r="I15" s="846"/>
      <c r="J15" s="847"/>
      <c r="K15" s="849"/>
      <c r="L15" s="846"/>
      <c r="M15" s="846"/>
      <c r="N15" s="846"/>
      <c r="O15" s="846"/>
      <c r="P15" s="846"/>
      <c r="Q15" s="847"/>
      <c r="R15" s="849"/>
    </row>
    <row r="16" spans="1:18">
      <c r="A16" s="846"/>
      <c r="B16" s="846"/>
      <c r="C16" s="846"/>
      <c r="D16" s="846"/>
      <c r="E16" s="848"/>
      <c r="F16" s="848"/>
      <c r="G16" s="846"/>
      <c r="H16" s="846"/>
      <c r="I16" s="846"/>
      <c r="J16" s="846"/>
      <c r="K16" s="846"/>
      <c r="L16" s="846"/>
      <c r="M16" s="846"/>
      <c r="N16" s="846"/>
      <c r="O16" s="846"/>
      <c r="P16" s="846"/>
      <c r="Q16" s="846"/>
      <c r="R16" s="846"/>
    </row>
    <row r="17" spans="2:18">
      <c r="B17" s="841" t="s">
        <v>251</v>
      </c>
      <c r="C17" s="841"/>
      <c r="D17" s="841"/>
      <c r="E17" s="848"/>
      <c r="F17" s="848"/>
      <c r="G17" s="846"/>
      <c r="H17" s="846"/>
      <c r="I17" s="841"/>
      <c r="J17" s="841"/>
      <c r="K17" s="841"/>
      <c r="L17" s="846"/>
      <c r="M17" s="846"/>
      <c r="N17" s="846"/>
      <c r="O17" s="846"/>
      <c r="P17" s="841"/>
      <c r="Q17" s="841"/>
      <c r="R17" s="841"/>
    </row>
    <row r="18" spans="2:18">
      <c r="B18" s="853"/>
      <c r="C18" s="853"/>
      <c r="D18" s="853"/>
      <c r="E18" s="854"/>
      <c r="F18" s="854"/>
      <c r="G18" s="853"/>
      <c r="H18" s="853"/>
      <c r="I18" s="855"/>
      <c r="J18" s="855"/>
      <c r="K18" s="853"/>
      <c r="L18" s="853"/>
      <c r="M18" s="853"/>
      <c r="N18" s="853"/>
      <c r="O18" s="853"/>
      <c r="P18" s="853"/>
      <c r="Q18" s="853"/>
      <c r="R18" s="853"/>
    </row>
    <row r="19" spans="2:18">
      <c r="B19" s="875"/>
      <c r="C19" s="875"/>
      <c r="D19" s="875"/>
      <c r="E19" s="876"/>
      <c r="F19" s="876"/>
      <c r="G19" s="875"/>
      <c r="H19" s="875"/>
      <c r="I19" s="877"/>
      <c r="J19" s="877"/>
      <c r="K19" s="875"/>
      <c r="L19" s="875"/>
      <c r="M19" s="875"/>
      <c r="N19" s="875"/>
      <c r="O19" s="875"/>
      <c r="P19" s="875"/>
      <c r="Q19" s="875"/>
      <c r="R19" s="875"/>
    </row>
    <row r="20" spans="2:18">
      <c r="B20" s="875"/>
      <c r="C20" s="875"/>
      <c r="D20" s="875"/>
      <c r="E20" s="876"/>
      <c r="F20" s="876"/>
      <c r="G20" s="875"/>
      <c r="H20" s="875"/>
      <c r="I20" s="877"/>
      <c r="J20" s="877"/>
      <c r="K20" s="875"/>
      <c r="L20" s="875"/>
      <c r="M20" s="875"/>
      <c r="N20" s="875"/>
      <c r="O20" s="875"/>
      <c r="P20" s="875"/>
      <c r="Q20" s="875"/>
      <c r="R20" s="875"/>
    </row>
    <row r="21" spans="2:18">
      <c r="B21" s="875"/>
      <c r="C21" s="875"/>
      <c r="D21" s="875"/>
      <c r="E21" s="876"/>
      <c r="F21" s="876"/>
      <c r="G21" s="875"/>
      <c r="H21" s="875"/>
      <c r="I21" s="877"/>
      <c r="J21" s="877"/>
      <c r="K21" s="875"/>
      <c r="L21" s="875"/>
      <c r="M21" s="875"/>
      <c r="N21" s="875"/>
      <c r="O21" s="875"/>
      <c r="P21" s="875"/>
      <c r="Q21" s="875"/>
      <c r="R21" s="875"/>
    </row>
    <row r="22" spans="2:18">
      <c r="B22" s="842"/>
      <c r="C22" s="842"/>
      <c r="D22" s="842"/>
      <c r="E22" s="842"/>
      <c r="F22" s="842"/>
      <c r="G22" s="857"/>
      <c r="H22" s="857"/>
      <c r="I22" s="842"/>
      <c r="J22" s="842"/>
      <c r="K22" s="842"/>
      <c r="L22" s="842"/>
      <c r="M22" s="842"/>
      <c r="N22" s="842"/>
      <c r="O22" s="842"/>
      <c r="P22" s="842"/>
      <c r="Q22" s="842"/>
      <c r="R22" s="842"/>
    </row>
    <row r="23" spans="2:18">
      <c r="B23" s="842"/>
      <c r="C23" s="842"/>
      <c r="D23" s="842"/>
      <c r="E23" s="842"/>
      <c r="F23" s="842"/>
      <c r="G23" s="857"/>
      <c r="H23" s="857"/>
      <c r="I23" s="842"/>
      <c r="J23" s="842"/>
      <c r="K23" s="842"/>
      <c r="L23" s="842"/>
      <c r="M23" s="842"/>
      <c r="N23" s="842"/>
      <c r="O23" s="842"/>
      <c r="P23" s="842"/>
      <c r="Q23" s="842"/>
      <c r="R23" s="842"/>
    </row>
    <row r="32" spans="2:18">
      <c r="B32" s="842"/>
      <c r="C32" s="842"/>
      <c r="D32" s="842"/>
      <c r="E32" s="842"/>
      <c r="F32" s="842"/>
      <c r="G32" s="842"/>
      <c r="H32" s="842"/>
      <c r="I32" s="842"/>
      <c r="J32" s="842"/>
      <c r="K32" s="842"/>
      <c r="L32" s="842"/>
      <c r="M32" s="842"/>
      <c r="N32" s="842"/>
      <c r="O32" s="842"/>
      <c r="P32" s="842"/>
      <c r="Q32" s="840"/>
      <c r="R32" s="840"/>
    </row>
    <row r="33" spans="4:18">
      <c r="D33" s="840"/>
      <c r="E33" s="840"/>
      <c r="F33" s="842"/>
      <c r="G33" s="842"/>
      <c r="H33" s="842"/>
      <c r="I33" s="842"/>
      <c r="J33" s="842"/>
      <c r="K33" s="842"/>
      <c r="L33" s="842"/>
      <c r="M33" s="842"/>
      <c r="N33" s="842"/>
      <c r="O33" s="842"/>
      <c r="P33" s="842"/>
      <c r="Q33" s="840"/>
      <c r="R33" s="840"/>
    </row>
    <row r="70" spans="5:6">
      <c r="E70" s="878"/>
      <c r="F70" s="878"/>
    </row>
    <row r="71" spans="5:6">
      <c r="E71" s="878"/>
      <c r="F71" s="878"/>
    </row>
    <row r="72" spans="5:6">
      <c r="E72" s="878"/>
      <c r="F72" s="878"/>
    </row>
    <row r="73" spans="5:6">
      <c r="E73" s="878"/>
      <c r="F73" s="878"/>
    </row>
    <row r="74" spans="5:6">
      <c r="E74" s="878"/>
      <c r="F74" s="878"/>
    </row>
    <row r="75" spans="5:6">
      <c r="E75" s="878"/>
      <c r="F75" s="878"/>
    </row>
    <row r="76" spans="5:6">
      <c r="E76" s="878"/>
      <c r="F76" s="878"/>
    </row>
  </sheetData>
  <mergeCells count="22">
    <mergeCell ref="A8:A9"/>
    <mergeCell ref="B8:B9"/>
    <mergeCell ref="C8:C9"/>
    <mergeCell ref="D8:D9"/>
    <mergeCell ref="E8:E9"/>
    <mergeCell ref="D1:I3"/>
    <mergeCell ref="Q1:R1"/>
    <mergeCell ref="A5:R5"/>
    <mergeCell ref="H6:L6"/>
    <mergeCell ref="Q6:R6"/>
    <mergeCell ref="B11:D11"/>
    <mergeCell ref="I11:K11"/>
    <mergeCell ref="P11:R11"/>
    <mergeCell ref="B12:D12"/>
    <mergeCell ref="I12:K12"/>
    <mergeCell ref="P12:R12"/>
    <mergeCell ref="B17:D17"/>
    <mergeCell ref="I17:K17"/>
    <mergeCell ref="P17:R17"/>
    <mergeCell ref="Q32:R32"/>
    <mergeCell ref="D33:E33"/>
    <mergeCell ref="Q33:R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6"/>
  <sheetViews>
    <sheetView workbookViewId="0">
      <selection sqref="A1:S76"/>
    </sheetView>
  </sheetViews>
  <sheetFormatPr defaultRowHeight="15"/>
  <sheetData>
    <row r="1" spans="1:19">
      <c r="A1" s="317"/>
      <c r="B1" s="317"/>
      <c r="C1" s="317"/>
      <c r="D1" s="487" t="s">
        <v>260</v>
      </c>
      <c r="E1" s="487"/>
      <c r="F1" s="487"/>
      <c r="G1" s="487"/>
      <c r="H1" s="487"/>
      <c r="I1" s="487"/>
      <c r="J1" s="317"/>
      <c r="K1" s="317"/>
      <c r="L1" s="317"/>
      <c r="M1" s="317"/>
      <c r="N1" s="317"/>
      <c r="O1" s="317"/>
      <c r="P1" s="317"/>
      <c r="Q1" s="487" t="s">
        <v>261</v>
      </c>
      <c r="R1" s="487"/>
      <c r="S1" s="487"/>
    </row>
    <row r="2" spans="1:19" ht="18.75">
      <c r="A2" s="317"/>
      <c r="B2" s="317"/>
      <c r="C2" s="317"/>
      <c r="D2" s="317"/>
      <c r="E2" s="317"/>
      <c r="F2" s="318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</row>
    <row r="5" spans="1:19" ht="18.75">
      <c r="A5" s="488" t="s">
        <v>262</v>
      </c>
      <c r="B5" s="488"/>
      <c r="C5" s="488"/>
      <c r="D5" s="488"/>
      <c r="E5" s="488"/>
      <c r="F5" s="488"/>
      <c r="G5" s="488"/>
      <c r="H5" s="488"/>
      <c r="I5" s="488"/>
      <c r="J5" s="488"/>
      <c r="K5" s="488"/>
      <c r="L5" s="488"/>
      <c r="M5" s="488"/>
      <c r="N5" s="488"/>
      <c r="O5" s="488"/>
      <c r="P5" s="488"/>
      <c r="Q5" s="488"/>
      <c r="R5" s="488"/>
      <c r="S5" s="488"/>
    </row>
    <row r="6" spans="1:19" ht="18.75">
      <c r="A6" s="303"/>
      <c r="B6" s="303"/>
      <c r="C6" s="303"/>
      <c r="D6" s="303"/>
      <c r="E6" s="320"/>
      <c r="F6" s="320"/>
      <c r="G6" s="303"/>
      <c r="H6" s="494"/>
      <c r="I6" s="494"/>
      <c r="J6" s="494"/>
      <c r="K6" s="494"/>
      <c r="L6" s="494"/>
      <c r="M6" s="321"/>
      <c r="N6" s="321"/>
      <c r="O6" s="321"/>
      <c r="P6" s="321"/>
      <c r="Q6" s="495"/>
      <c r="R6" s="495"/>
      <c r="S6" s="303"/>
    </row>
    <row r="7" spans="1:19" ht="25.5">
      <c r="A7" s="322" t="s">
        <v>263</v>
      </c>
      <c r="B7" s="323" t="s">
        <v>264</v>
      </c>
      <c r="C7" s="324" t="s">
        <v>265</v>
      </c>
      <c r="D7" s="325" t="s">
        <v>266</v>
      </c>
      <c r="E7" s="326" t="s">
        <v>7</v>
      </c>
      <c r="F7" s="326"/>
      <c r="G7" s="323" t="s">
        <v>10</v>
      </c>
      <c r="H7" s="323" t="s">
        <v>35</v>
      </c>
      <c r="I7" s="323" t="s">
        <v>36</v>
      </c>
      <c r="J7" s="323" t="s">
        <v>38</v>
      </c>
      <c r="K7" s="327" t="s">
        <v>39</v>
      </c>
      <c r="L7" s="327" t="s">
        <v>40</v>
      </c>
      <c r="M7" s="327" t="s">
        <v>41</v>
      </c>
      <c r="N7" s="327" t="s">
        <v>42</v>
      </c>
      <c r="O7" s="327" t="s">
        <v>267</v>
      </c>
      <c r="P7" s="327" t="s">
        <v>268</v>
      </c>
      <c r="Q7" s="327" t="s">
        <v>269</v>
      </c>
      <c r="R7" s="327" t="s">
        <v>270</v>
      </c>
      <c r="S7" s="341"/>
    </row>
    <row r="8" spans="1:19">
      <c r="A8" s="496">
        <v>1</v>
      </c>
      <c r="B8" s="497" t="s">
        <v>271</v>
      </c>
      <c r="C8" s="498" t="s">
        <v>166</v>
      </c>
      <c r="D8" s="499" t="s">
        <v>272</v>
      </c>
      <c r="E8" s="493" t="s">
        <v>273</v>
      </c>
      <c r="F8" s="328" t="s">
        <v>12</v>
      </c>
      <c r="G8" s="329" t="s">
        <v>274</v>
      </c>
      <c r="H8" s="329" t="s">
        <v>274</v>
      </c>
      <c r="I8" s="329" t="s">
        <v>274</v>
      </c>
      <c r="J8" s="329" t="s">
        <v>274</v>
      </c>
      <c r="K8" s="329" t="s">
        <v>274</v>
      </c>
      <c r="L8" s="329" t="s">
        <v>274</v>
      </c>
      <c r="M8" s="329" t="s">
        <v>274</v>
      </c>
      <c r="N8" s="329" t="s">
        <v>274</v>
      </c>
      <c r="O8" s="345" t="s">
        <v>275</v>
      </c>
      <c r="P8" s="345" t="s">
        <v>276</v>
      </c>
      <c r="Q8" s="345" t="s">
        <v>275</v>
      </c>
      <c r="R8" s="344"/>
      <c r="S8" s="342"/>
    </row>
    <row r="9" spans="1:19" ht="39" customHeight="1">
      <c r="A9" s="496"/>
      <c r="B9" s="497"/>
      <c r="C9" s="498"/>
      <c r="D9" s="499"/>
      <c r="E9" s="493"/>
      <c r="F9" s="330" t="s">
        <v>13</v>
      </c>
      <c r="G9" s="331" t="s">
        <v>277</v>
      </c>
      <c r="H9" s="331" t="s">
        <v>277</v>
      </c>
      <c r="I9" s="331" t="s">
        <v>277</v>
      </c>
      <c r="J9" s="331" t="s">
        <v>277</v>
      </c>
      <c r="K9" s="331" t="s">
        <v>277</v>
      </c>
      <c r="L9" s="331" t="s">
        <v>277</v>
      </c>
      <c r="M9" s="331" t="s">
        <v>277</v>
      </c>
      <c r="N9" s="331" t="s">
        <v>277</v>
      </c>
      <c r="O9" s="331" t="s">
        <v>277</v>
      </c>
      <c r="P9" s="331" t="s">
        <v>277</v>
      </c>
      <c r="Q9" s="331" t="s">
        <v>277</v>
      </c>
      <c r="R9" s="332"/>
      <c r="S9" s="343"/>
    </row>
    <row r="10" spans="1:19">
      <c r="A10" s="333"/>
      <c r="B10" s="304"/>
      <c r="C10" s="334"/>
      <c r="D10" s="305"/>
      <c r="E10" s="306"/>
      <c r="F10" s="333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6"/>
    </row>
    <row r="11" spans="1:19">
      <c r="A11" s="307"/>
      <c r="B11" s="490" t="s">
        <v>278</v>
      </c>
      <c r="C11" s="490"/>
      <c r="D11" s="490"/>
      <c r="E11" s="309"/>
      <c r="F11" s="309"/>
      <c r="G11" s="307"/>
      <c r="H11" s="307"/>
      <c r="I11" s="490" t="s">
        <v>279</v>
      </c>
      <c r="J11" s="490"/>
      <c r="K11" s="490"/>
      <c r="L11" s="307"/>
      <c r="M11" s="307"/>
      <c r="N11" s="307"/>
      <c r="O11" s="310"/>
      <c r="P11" s="490" t="s">
        <v>280</v>
      </c>
      <c r="Q11" s="490"/>
      <c r="R11" s="490"/>
      <c r="S11" s="307"/>
    </row>
    <row r="12" spans="1:19">
      <c r="A12" s="311"/>
      <c r="B12" s="491" t="s">
        <v>281</v>
      </c>
      <c r="C12" s="491"/>
      <c r="D12" s="491"/>
      <c r="E12" s="313"/>
      <c r="F12" s="313"/>
      <c r="G12" s="311"/>
      <c r="H12" s="311"/>
      <c r="I12" s="491" t="s">
        <v>282</v>
      </c>
      <c r="J12" s="491"/>
      <c r="K12" s="491"/>
      <c r="L12" s="311"/>
      <c r="M12" s="311"/>
      <c r="N12" s="311"/>
      <c r="O12" s="311"/>
      <c r="P12" s="491" t="s">
        <v>283</v>
      </c>
      <c r="Q12" s="491"/>
      <c r="R12" s="491"/>
      <c r="S12" s="311"/>
    </row>
    <row r="13" spans="1:19">
      <c r="A13" s="311"/>
      <c r="B13" s="312"/>
      <c r="C13" s="312"/>
      <c r="D13" s="312"/>
      <c r="E13" s="313"/>
      <c r="F13" s="313"/>
      <c r="G13" s="311"/>
      <c r="H13" s="311"/>
      <c r="I13" s="312"/>
      <c r="J13" s="312"/>
      <c r="K13" s="312"/>
      <c r="L13" s="311"/>
      <c r="M13" s="311"/>
      <c r="N13" s="311"/>
      <c r="O13" s="311"/>
      <c r="P13" s="312"/>
      <c r="Q13" s="312"/>
      <c r="R13" s="312"/>
      <c r="S13" s="311"/>
    </row>
    <row r="14" spans="1:19">
      <c r="A14" s="311"/>
      <c r="B14" s="312"/>
      <c r="C14" s="312"/>
      <c r="D14" s="312"/>
      <c r="E14" s="313"/>
      <c r="F14" s="313"/>
      <c r="G14" s="311"/>
      <c r="H14" s="311"/>
      <c r="I14" s="312"/>
      <c r="J14" s="312"/>
      <c r="K14" s="312"/>
      <c r="L14" s="311"/>
      <c r="M14" s="311"/>
      <c r="N14" s="311"/>
      <c r="O14" s="311"/>
      <c r="P14" s="312"/>
      <c r="Q14" s="312"/>
      <c r="R14" s="312"/>
      <c r="S14" s="311"/>
    </row>
    <row r="15" spans="1:19">
      <c r="A15" s="307"/>
      <c r="B15" s="307"/>
      <c r="C15" s="307"/>
      <c r="D15" s="307"/>
      <c r="E15" s="309"/>
      <c r="F15" s="309"/>
      <c r="G15" s="307"/>
      <c r="H15" s="307"/>
      <c r="I15" s="307"/>
      <c r="J15" s="308"/>
      <c r="K15" s="310"/>
      <c r="L15" s="307"/>
      <c r="M15" s="307"/>
      <c r="N15" s="307"/>
      <c r="O15" s="307"/>
      <c r="P15" s="307"/>
      <c r="Q15" s="308"/>
      <c r="R15" s="310"/>
      <c r="S15" s="307"/>
    </row>
    <row r="16" spans="1:19">
      <c r="A16" s="307"/>
      <c r="B16" s="307"/>
      <c r="C16" s="307"/>
      <c r="D16" s="307"/>
      <c r="E16" s="309"/>
      <c r="F16" s="309"/>
      <c r="G16" s="307"/>
      <c r="H16" s="307"/>
      <c r="I16" s="307"/>
      <c r="J16" s="307"/>
      <c r="K16" s="307"/>
      <c r="L16" s="307"/>
      <c r="M16" s="307"/>
      <c r="N16" s="307"/>
      <c r="O16" s="307"/>
      <c r="P16" s="307"/>
      <c r="Q16" s="307"/>
      <c r="R16" s="307"/>
      <c r="S16" s="307"/>
    </row>
    <row r="17" spans="2:18">
      <c r="B17" s="492" t="s">
        <v>251</v>
      </c>
      <c r="C17" s="492"/>
      <c r="D17" s="492"/>
      <c r="E17" s="309"/>
      <c r="F17" s="309"/>
      <c r="G17" s="307"/>
      <c r="H17" s="307"/>
      <c r="I17" s="492" t="s">
        <v>252</v>
      </c>
      <c r="J17" s="492"/>
      <c r="K17" s="492"/>
      <c r="L17" s="307"/>
      <c r="M17" s="307"/>
      <c r="N17" s="307"/>
      <c r="O17" s="307"/>
      <c r="P17" s="492" t="s">
        <v>284</v>
      </c>
      <c r="Q17" s="492"/>
      <c r="R17" s="492"/>
    </row>
    <row r="18" spans="2:18">
      <c r="B18" s="314"/>
      <c r="C18" s="314"/>
      <c r="D18" s="314"/>
      <c r="E18" s="315"/>
      <c r="F18" s="315"/>
      <c r="G18" s="314"/>
      <c r="H18" s="314"/>
      <c r="I18" s="316"/>
      <c r="J18" s="316"/>
      <c r="K18" s="314"/>
      <c r="L18" s="314"/>
      <c r="M18" s="314"/>
      <c r="N18" s="314"/>
      <c r="O18" s="314"/>
      <c r="P18" s="314"/>
      <c r="Q18" s="314"/>
      <c r="R18" s="314"/>
    </row>
    <row r="19" spans="2:18">
      <c r="B19" s="337"/>
      <c r="C19" s="337"/>
      <c r="D19" s="337"/>
      <c r="E19" s="338"/>
      <c r="F19" s="338"/>
      <c r="G19" s="337"/>
      <c r="H19" s="337"/>
      <c r="I19" s="339"/>
      <c r="J19" s="339"/>
      <c r="K19" s="337"/>
      <c r="L19" s="337"/>
      <c r="M19" s="337"/>
      <c r="N19" s="337"/>
      <c r="O19" s="337"/>
      <c r="P19" s="337"/>
      <c r="Q19" s="337"/>
      <c r="R19" s="337"/>
    </row>
    <row r="20" spans="2:18">
      <c r="B20" s="337"/>
      <c r="C20" s="337"/>
      <c r="D20" s="337"/>
      <c r="E20" s="338"/>
      <c r="F20" s="338"/>
      <c r="G20" s="337"/>
      <c r="H20" s="337"/>
      <c r="I20" s="339"/>
      <c r="J20" s="339"/>
      <c r="K20" s="337"/>
      <c r="L20" s="337"/>
      <c r="M20" s="337"/>
      <c r="N20" s="337"/>
      <c r="O20" s="337"/>
      <c r="P20" s="337"/>
      <c r="Q20" s="337"/>
      <c r="R20" s="337"/>
    </row>
    <row r="21" spans="2:18">
      <c r="B21" s="337"/>
      <c r="C21" s="337"/>
      <c r="D21" s="337"/>
      <c r="E21" s="338"/>
      <c r="F21" s="338"/>
      <c r="G21" s="337"/>
      <c r="H21" s="337"/>
      <c r="I21" s="339"/>
      <c r="J21" s="339"/>
      <c r="K21" s="337"/>
      <c r="L21" s="337"/>
      <c r="M21" s="337"/>
      <c r="N21" s="337"/>
      <c r="O21" s="337"/>
      <c r="P21" s="337"/>
      <c r="Q21" s="337"/>
      <c r="R21" s="337"/>
    </row>
    <row r="22" spans="2:18">
      <c r="B22" s="303"/>
      <c r="C22" s="303"/>
      <c r="D22" s="303"/>
      <c r="E22" s="303"/>
      <c r="F22" s="303"/>
      <c r="G22" s="319"/>
      <c r="H22" s="319"/>
      <c r="I22" s="303"/>
      <c r="J22" s="303"/>
      <c r="K22" s="303"/>
      <c r="L22" s="303"/>
      <c r="M22" s="303"/>
      <c r="N22" s="303"/>
      <c r="O22" s="303"/>
      <c r="P22" s="303"/>
      <c r="Q22" s="303"/>
      <c r="R22" s="303"/>
    </row>
    <row r="23" spans="2:18">
      <c r="B23" s="303"/>
      <c r="C23" s="303"/>
      <c r="D23" s="303"/>
      <c r="E23" s="303"/>
      <c r="F23" s="303"/>
      <c r="G23" s="319"/>
      <c r="H23" s="319"/>
      <c r="I23" s="303"/>
      <c r="J23" s="303"/>
      <c r="K23" s="303"/>
      <c r="L23" s="303"/>
      <c r="M23" s="303"/>
      <c r="N23" s="303"/>
      <c r="O23" s="303"/>
      <c r="P23" s="303"/>
      <c r="Q23" s="303"/>
      <c r="R23" s="303"/>
    </row>
    <row r="32" spans="2:18"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489"/>
      <c r="R32" s="489"/>
    </row>
    <row r="33" spans="4:18">
      <c r="D33" s="489"/>
      <c r="E33" s="489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489"/>
      <c r="R33" s="489"/>
    </row>
    <row r="70" spans="5:6">
      <c r="E70" s="340"/>
      <c r="F70" s="340"/>
    </row>
    <row r="71" spans="5:6">
      <c r="E71" s="340"/>
      <c r="F71" s="340"/>
    </row>
    <row r="72" spans="5:6">
      <c r="E72" s="340"/>
      <c r="F72" s="340"/>
    </row>
    <row r="73" spans="5:6">
      <c r="E73" s="340"/>
      <c r="F73" s="340"/>
    </row>
    <row r="74" spans="5:6">
      <c r="E74" s="340"/>
      <c r="F74" s="340"/>
    </row>
    <row r="75" spans="5:6">
      <c r="E75" s="340"/>
      <c r="F75" s="340"/>
    </row>
    <row r="76" spans="5:6">
      <c r="E76" s="340"/>
      <c r="F76" s="340"/>
    </row>
  </sheetData>
  <mergeCells count="22">
    <mergeCell ref="H6:L6"/>
    <mergeCell ref="Q6:R6"/>
    <mergeCell ref="A8:A9"/>
    <mergeCell ref="B8:B9"/>
    <mergeCell ref="C8:C9"/>
    <mergeCell ref="D8:D9"/>
    <mergeCell ref="D1:I1"/>
    <mergeCell ref="Q1:S1"/>
    <mergeCell ref="A5:S5"/>
    <mergeCell ref="Q32:R32"/>
    <mergeCell ref="D33:E33"/>
    <mergeCell ref="Q33:R33"/>
    <mergeCell ref="I11:K11"/>
    <mergeCell ref="I12:K12"/>
    <mergeCell ref="I17:K17"/>
    <mergeCell ref="P11:R11"/>
    <mergeCell ref="P12:R12"/>
    <mergeCell ref="P17:R17"/>
    <mergeCell ref="B11:D11"/>
    <mergeCell ref="B12:D12"/>
    <mergeCell ref="B17:D17"/>
    <mergeCell ref="E8:E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workbookViewId="0">
      <selection activeCell="F8" sqref="A8:XFD59"/>
    </sheetView>
  </sheetViews>
  <sheetFormatPr defaultRowHeight="15"/>
  <cols>
    <col min="2" max="2" width="16.42578125" customWidth="1"/>
  </cols>
  <sheetData>
    <row r="1" spans="1:18" ht="18">
      <c r="A1" s="219"/>
      <c r="B1" s="219"/>
      <c r="C1" s="219"/>
      <c r="D1" s="219"/>
      <c r="E1" s="221"/>
      <c r="F1" s="221"/>
      <c r="G1" s="224"/>
      <c r="H1" s="220"/>
      <c r="I1" s="225" t="s">
        <v>100</v>
      </c>
      <c r="J1" s="221"/>
      <c r="K1" s="221"/>
      <c r="L1" s="221"/>
      <c r="M1" s="221"/>
      <c r="N1" s="221"/>
      <c r="O1" s="221"/>
      <c r="P1" s="221"/>
      <c r="Q1" s="506" t="s">
        <v>66</v>
      </c>
      <c r="R1" s="506"/>
    </row>
    <row r="2" spans="1:18" ht="18">
      <c r="A2" s="219"/>
      <c r="B2" s="219"/>
      <c r="C2" s="219"/>
      <c r="D2" s="219"/>
      <c r="E2" s="221"/>
      <c r="F2" s="221"/>
      <c r="G2" s="219"/>
      <c r="H2" s="507" t="s">
        <v>2</v>
      </c>
      <c r="I2" s="507"/>
      <c r="J2" s="507"/>
      <c r="K2" s="507"/>
      <c r="L2" s="507"/>
      <c r="M2" s="221"/>
      <c r="N2" s="221"/>
      <c r="O2" s="221"/>
      <c r="P2" s="221"/>
      <c r="Q2" s="506" t="s">
        <v>67</v>
      </c>
      <c r="R2" s="506"/>
    </row>
    <row r="3" spans="1:18" ht="38.25">
      <c r="A3" s="230" t="s">
        <v>3</v>
      </c>
      <c r="B3" s="231" t="s">
        <v>4</v>
      </c>
      <c r="C3" s="227" t="s">
        <v>5</v>
      </c>
      <c r="D3" s="232" t="s">
        <v>6</v>
      </c>
      <c r="E3" s="233" t="s">
        <v>7</v>
      </c>
      <c r="F3" s="230"/>
      <c r="G3" s="234" t="s">
        <v>9</v>
      </c>
      <c r="H3" s="234" t="s">
        <v>10</v>
      </c>
      <c r="I3" s="234" t="s">
        <v>35</v>
      </c>
      <c r="J3" s="235" t="s">
        <v>36</v>
      </c>
      <c r="K3" s="230" t="s">
        <v>38</v>
      </c>
      <c r="L3" s="230" t="s">
        <v>39</v>
      </c>
      <c r="M3" s="230" t="s">
        <v>40</v>
      </c>
      <c r="N3" s="230" t="s">
        <v>41</v>
      </c>
      <c r="O3" s="230" t="s">
        <v>42</v>
      </c>
      <c r="P3" s="230" t="s">
        <v>43</v>
      </c>
      <c r="Q3" s="230" t="s">
        <v>44</v>
      </c>
      <c r="R3" s="230" t="s">
        <v>45</v>
      </c>
    </row>
    <row r="4" spans="1:18">
      <c r="A4" s="504">
        <v>1</v>
      </c>
      <c r="B4" s="505" t="s">
        <v>220</v>
      </c>
      <c r="C4" s="503" t="s">
        <v>11</v>
      </c>
      <c r="D4" s="508" t="s">
        <v>221</v>
      </c>
      <c r="E4" s="509" t="s">
        <v>14</v>
      </c>
      <c r="F4" s="236" t="s">
        <v>12</v>
      </c>
      <c r="G4" s="238">
        <v>0</v>
      </c>
      <c r="H4" s="238">
        <v>0</v>
      </c>
      <c r="I4" s="238">
        <v>0</v>
      </c>
      <c r="J4" s="238">
        <v>0</v>
      </c>
      <c r="K4" s="238">
        <v>0</v>
      </c>
      <c r="L4" s="238">
        <v>0</v>
      </c>
      <c r="M4" s="238">
        <v>0</v>
      </c>
      <c r="N4" s="238">
        <v>0</v>
      </c>
      <c r="O4" s="238">
        <v>0</v>
      </c>
      <c r="P4" s="238">
        <v>0</v>
      </c>
      <c r="Q4" s="238">
        <v>0</v>
      </c>
      <c r="R4" s="238">
        <v>0</v>
      </c>
    </row>
    <row r="5" spans="1:18" ht="52.5" customHeight="1">
      <c r="A5" s="504"/>
      <c r="B5" s="505"/>
      <c r="C5" s="503"/>
      <c r="D5" s="508"/>
      <c r="E5" s="509"/>
      <c r="F5" s="237" t="s">
        <v>13</v>
      </c>
      <c r="G5" s="239" t="s">
        <v>222</v>
      </c>
      <c r="H5" s="239" t="s">
        <v>222</v>
      </c>
      <c r="I5" s="239" t="s">
        <v>222</v>
      </c>
      <c r="J5" s="239" t="s">
        <v>222</v>
      </c>
      <c r="K5" s="239" t="s">
        <v>222</v>
      </c>
      <c r="L5" s="239" t="s">
        <v>222</v>
      </c>
      <c r="M5" s="239" t="s">
        <v>222</v>
      </c>
      <c r="N5" s="239" t="s">
        <v>222</v>
      </c>
      <c r="O5" s="239" t="s">
        <v>222</v>
      </c>
      <c r="P5" s="239" t="s">
        <v>222</v>
      </c>
      <c r="Q5" s="239" t="s">
        <v>222</v>
      </c>
      <c r="R5" s="239" t="s">
        <v>222</v>
      </c>
    </row>
    <row r="6" spans="1:18">
      <c r="A6" s="504"/>
      <c r="B6" s="505"/>
      <c r="C6" s="503" t="s">
        <v>11</v>
      </c>
      <c r="D6" s="508" t="s">
        <v>15</v>
      </c>
      <c r="E6" s="509" t="s">
        <v>14</v>
      </c>
      <c r="F6" s="236" t="s">
        <v>12</v>
      </c>
      <c r="G6" s="229"/>
      <c r="H6" s="229"/>
      <c r="I6" s="229"/>
      <c r="J6" s="229"/>
      <c r="K6" s="229"/>
      <c r="L6" s="229"/>
      <c r="M6" s="229"/>
      <c r="N6" s="229"/>
      <c r="O6" s="229"/>
      <c r="P6" s="238">
        <v>0</v>
      </c>
      <c r="Q6" s="229"/>
      <c r="R6" s="229"/>
    </row>
    <row r="7" spans="1:18" ht="45" customHeight="1">
      <c r="A7" s="504"/>
      <c r="B7" s="505"/>
      <c r="C7" s="503"/>
      <c r="D7" s="508"/>
      <c r="E7" s="509"/>
      <c r="F7" s="237" t="s">
        <v>13</v>
      </c>
      <c r="G7" s="228"/>
      <c r="H7" s="228"/>
      <c r="I7" s="228"/>
      <c r="J7" s="228"/>
      <c r="K7" s="228"/>
      <c r="L7" s="228"/>
      <c r="M7" s="228"/>
      <c r="N7" s="228"/>
      <c r="O7" s="228"/>
      <c r="P7" s="239" t="s">
        <v>222</v>
      </c>
      <c r="Q7" s="228"/>
      <c r="R7" s="228"/>
    </row>
    <row r="8" spans="1:18">
      <c r="A8" s="219"/>
      <c r="B8" s="500" t="s">
        <v>247</v>
      </c>
      <c r="C8" s="500"/>
      <c r="D8" s="219"/>
      <c r="E8" s="219"/>
      <c r="F8" s="219"/>
      <c r="G8" s="220"/>
      <c r="H8" s="500" t="s">
        <v>248</v>
      </c>
      <c r="I8" s="500"/>
      <c r="J8" s="219"/>
      <c r="K8" s="219"/>
      <c r="L8" s="219"/>
      <c r="M8" s="219"/>
      <c r="N8" s="219"/>
      <c r="O8" s="500"/>
      <c r="P8" s="500"/>
      <c r="Q8" s="500" t="s">
        <v>249</v>
      </c>
      <c r="R8" s="500"/>
    </row>
    <row r="9" spans="1:18">
      <c r="B9" s="501" t="s">
        <v>98</v>
      </c>
      <c r="C9" s="501"/>
      <c r="D9" s="219"/>
      <c r="E9" s="219"/>
      <c r="F9" s="219"/>
      <c r="G9" s="220"/>
      <c r="H9" s="501" t="s">
        <v>250</v>
      </c>
      <c r="I9" s="501"/>
      <c r="J9" s="219"/>
      <c r="K9" s="219"/>
      <c r="L9" s="219"/>
      <c r="M9" s="219"/>
      <c r="N9" s="219"/>
      <c r="O9" s="219"/>
      <c r="P9" s="219"/>
      <c r="Q9" s="501" t="s">
        <v>135</v>
      </c>
      <c r="R9" s="501"/>
    </row>
    <row r="10" spans="1:18">
      <c r="B10" s="219"/>
      <c r="C10" s="219"/>
      <c r="D10" s="219"/>
      <c r="E10" s="219"/>
      <c r="F10" s="219"/>
      <c r="G10" s="220"/>
      <c r="H10" s="222"/>
      <c r="I10" s="223"/>
      <c r="J10" s="219"/>
      <c r="K10" s="219"/>
      <c r="L10" s="219"/>
      <c r="M10" s="219"/>
      <c r="N10" s="219"/>
      <c r="O10" s="219"/>
      <c r="P10" s="219"/>
      <c r="Q10" s="222"/>
      <c r="R10" s="223"/>
    </row>
    <row r="11" spans="1:18">
      <c r="B11" s="219"/>
      <c r="C11" s="219"/>
      <c r="D11" s="219"/>
      <c r="E11" s="219"/>
      <c r="F11" s="219"/>
      <c r="G11" s="220"/>
      <c r="H11" s="220"/>
      <c r="I11" s="220"/>
      <c r="J11" s="219"/>
      <c r="K11" s="219"/>
      <c r="L11" s="219"/>
      <c r="M11" s="219"/>
      <c r="N11" s="219"/>
      <c r="O11" s="219"/>
      <c r="P11" s="219"/>
      <c r="Q11" s="219"/>
      <c r="R11" s="219"/>
    </row>
    <row r="12" spans="1:18">
      <c r="B12" s="502" t="s">
        <v>251</v>
      </c>
      <c r="C12" s="502"/>
      <c r="D12" s="219"/>
      <c r="E12" s="219"/>
      <c r="F12" s="219"/>
      <c r="G12" s="220"/>
      <c r="H12" s="502" t="s">
        <v>252</v>
      </c>
      <c r="I12" s="502"/>
      <c r="J12" s="219"/>
      <c r="K12" s="219"/>
      <c r="L12" s="219"/>
      <c r="M12" s="219"/>
      <c r="N12" s="219"/>
      <c r="O12" s="219"/>
      <c r="P12" s="219"/>
      <c r="Q12" s="502" t="s">
        <v>253</v>
      </c>
      <c r="R12" s="502"/>
    </row>
    <row r="13" spans="1:18">
      <c r="B13" s="219"/>
      <c r="C13" s="219"/>
      <c r="D13" s="219"/>
      <c r="E13" s="219"/>
      <c r="F13" s="219"/>
      <c r="G13" s="220"/>
      <c r="H13" s="220"/>
      <c r="I13" s="219"/>
      <c r="J13" s="219"/>
      <c r="K13" s="219"/>
      <c r="L13" s="219"/>
      <c r="M13" s="219"/>
      <c r="N13" s="219"/>
      <c r="O13" s="219"/>
      <c r="P13" s="219"/>
      <c r="Q13" s="219"/>
      <c r="R13" s="219"/>
    </row>
    <row r="14" spans="1:18">
      <c r="B14" s="219"/>
      <c r="C14" s="219"/>
      <c r="D14" s="219"/>
      <c r="E14" s="219"/>
      <c r="F14" s="219"/>
      <c r="G14" s="220"/>
      <c r="H14" s="220"/>
      <c r="I14" s="219"/>
      <c r="J14" s="219"/>
      <c r="K14" s="219"/>
      <c r="L14" s="219"/>
      <c r="M14" s="219"/>
      <c r="N14" s="219"/>
      <c r="O14" s="219"/>
      <c r="P14" s="219"/>
      <c r="Q14" s="219"/>
      <c r="R14" s="219"/>
    </row>
    <row r="15" spans="1:18">
      <c r="B15" s="219"/>
      <c r="C15" s="219"/>
      <c r="D15" s="219"/>
      <c r="E15" s="219"/>
      <c r="F15" s="219"/>
      <c r="G15" s="220"/>
      <c r="H15" s="220"/>
      <c r="I15" s="219"/>
      <c r="J15" s="219"/>
      <c r="K15" s="219"/>
      <c r="L15" s="219"/>
      <c r="M15" s="219"/>
      <c r="N15" s="219"/>
      <c r="O15" s="219"/>
      <c r="P15" s="219"/>
      <c r="Q15" s="219"/>
      <c r="R15" s="219"/>
    </row>
    <row r="16" spans="1:18">
      <c r="B16" s="219"/>
      <c r="C16" s="219"/>
      <c r="D16" s="219"/>
      <c r="E16" s="219"/>
      <c r="F16" s="219"/>
      <c r="G16" s="220"/>
      <c r="H16" s="220"/>
      <c r="I16" s="219"/>
      <c r="J16" s="219"/>
      <c r="K16" s="219"/>
      <c r="L16" s="219"/>
      <c r="M16" s="219"/>
      <c r="N16" s="219"/>
      <c r="O16" s="219"/>
      <c r="P16" s="219"/>
      <c r="Q16" s="219"/>
      <c r="R16" s="219"/>
    </row>
    <row r="17" spans="2:18">
      <c r="B17" s="219"/>
      <c r="C17" s="219"/>
      <c r="D17" s="219"/>
      <c r="E17" s="219"/>
      <c r="F17" s="219"/>
      <c r="G17" s="220"/>
      <c r="H17" s="220"/>
      <c r="I17" s="219"/>
      <c r="J17" s="219"/>
      <c r="K17" s="219"/>
      <c r="L17" s="219"/>
      <c r="M17" s="219"/>
      <c r="N17" s="219"/>
      <c r="O17" s="219"/>
      <c r="P17" s="219"/>
      <c r="Q17" s="219"/>
      <c r="R17" s="219"/>
    </row>
    <row r="18" spans="2:18">
      <c r="B18" s="219"/>
      <c r="C18" s="219"/>
      <c r="D18" s="219"/>
      <c r="E18" s="219"/>
      <c r="F18" s="219"/>
      <c r="G18" s="220"/>
      <c r="H18" s="220"/>
      <c r="I18" s="219"/>
      <c r="J18" s="219"/>
      <c r="K18" s="219"/>
      <c r="L18" s="219"/>
      <c r="M18" s="219"/>
      <c r="N18" s="219"/>
      <c r="O18" s="219"/>
      <c r="P18" s="219"/>
      <c r="Q18" s="219"/>
      <c r="R18" s="219"/>
    </row>
    <row r="27" spans="2:18"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502"/>
      <c r="R27" s="502"/>
    </row>
    <row r="28" spans="2:18">
      <c r="D28" s="502"/>
      <c r="E28" s="502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502"/>
      <c r="R28" s="502"/>
    </row>
    <row r="58" spans="5:6">
      <c r="E58" s="226"/>
      <c r="F58" s="219"/>
    </row>
    <row r="59" spans="5:6">
      <c r="E59" s="226"/>
      <c r="F59" s="219"/>
    </row>
    <row r="60" spans="5:6">
      <c r="E60" s="226"/>
      <c r="F60" s="226"/>
    </row>
    <row r="61" spans="5:6">
      <c r="E61" s="226"/>
      <c r="F61" s="226"/>
    </row>
    <row r="62" spans="5:6">
      <c r="E62" s="226"/>
      <c r="F62" s="226"/>
    </row>
    <row r="63" spans="5:6">
      <c r="E63" s="226"/>
      <c r="F63" s="226"/>
    </row>
    <row r="64" spans="5:6">
      <c r="E64" s="226"/>
      <c r="F64" s="226"/>
    </row>
    <row r="65" spans="5:6">
      <c r="E65" s="226"/>
      <c r="F65" s="226"/>
    </row>
    <row r="66" spans="5:6">
      <c r="E66" s="226"/>
      <c r="F66" s="226"/>
    </row>
    <row r="67" spans="5:6">
      <c r="E67" s="226"/>
      <c r="F67" s="226"/>
    </row>
    <row r="68" spans="5:6">
      <c r="E68" s="226"/>
      <c r="F68" s="226"/>
    </row>
    <row r="69" spans="5:6">
      <c r="E69" s="226"/>
      <c r="F69" s="226"/>
    </row>
    <row r="70" spans="5:6">
      <c r="E70" s="220"/>
      <c r="F70" s="226"/>
    </row>
    <row r="71" spans="5:6">
      <c r="E71" s="220"/>
      <c r="F71" s="226"/>
    </row>
  </sheetData>
  <mergeCells count="24">
    <mergeCell ref="C4:C5"/>
    <mergeCell ref="A4:A7"/>
    <mergeCell ref="B4:B7"/>
    <mergeCell ref="Q1:R1"/>
    <mergeCell ref="H2:L2"/>
    <mergeCell ref="Q2:R2"/>
    <mergeCell ref="D4:D5"/>
    <mergeCell ref="E4:E5"/>
    <mergeCell ref="C6:C7"/>
    <mergeCell ref="D6:D7"/>
    <mergeCell ref="E6:E7"/>
    <mergeCell ref="B12:C12"/>
    <mergeCell ref="Q12:R12"/>
    <mergeCell ref="Q27:R27"/>
    <mergeCell ref="D28:E28"/>
    <mergeCell ref="Q28:R28"/>
    <mergeCell ref="H12:I12"/>
    <mergeCell ref="B8:C8"/>
    <mergeCell ref="O8:P8"/>
    <mergeCell ref="Q8:R8"/>
    <mergeCell ref="B9:C9"/>
    <mergeCell ref="Q9:R9"/>
    <mergeCell ref="H8:I8"/>
    <mergeCell ref="H9:I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4"/>
  <sheetViews>
    <sheetView workbookViewId="0">
      <selection activeCell="A17" sqref="A17"/>
    </sheetView>
  </sheetViews>
  <sheetFormatPr defaultRowHeight="15"/>
  <sheetData>
    <row r="1" spans="1:31">
      <c r="A1" s="45"/>
      <c r="B1" s="45"/>
      <c r="C1" s="45"/>
      <c r="D1" s="45"/>
      <c r="E1" s="46"/>
      <c r="F1" s="46"/>
      <c r="G1" s="52" t="s">
        <v>65</v>
      </c>
      <c r="H1" s="46"/>
      <c r="I1" s="48"/>
      <c r="J1" s="45"/>
      <c r="K1" s="44"/>
      <c r="L1" s="46"/>
      <c r="M1" s="46"/>
      <c r="N1" s="46"/>
      <c r="O1" s="44"/>
      <c r="P1" s="44"/>
      <c r="Q1" s="44"/>
      <c r="R1" s="44"/>
      <c r="S1" s="44"/>
      <c r="T1" s="48"/>
      <c r="U1" s="44"/>
      <c r="V1" s="44"/>
      <c r="W1" s="44"/>
      <c r="X1" s="44"/>
      <c r="Y1" s="44"/>
      <c r="Z1" s="44"/>
      <c r="AA1" s="44"/>
      <c r="AB1" s="48" t="s">
        <v>66</v>
      </c>
      <c r="AC1" s="44"/>
      <c r="AD1" s="44"/>
      <c r="AE1" s="44"/>
    </row>
    <row r="2" spans="1:31">
      <c r="A2" s="45"/>
      <c r="B2" s="45"/>
      <c r="C2" s="45"/>
      <c r="D2" s="45"/>
      <c r="E2" s="46"/>
      <c r="F2" s="46"/>
      <c r="G2" s="51" t="s">
        <v>2</v>
      </c>
      <c r="H2" s="46"/>
      <c r="I2" s="48"/>
      <c r="J2" s="44"/>
      <c r="K2" s="44"/>
      <c r="L2" s="46"/>
      <c r="M2" s="46"/>
      <c r="N2" s="46"/>
      <c r="O2" s="44"/>
      <c r="P2" s="44"/>
      <c r="Q2" s="44"/>
      <c r="R2" s="44"/>
      <c r="S2" s="44"/>
      <c r="T2" s="53"/>
      <c r="U2" s="44"/>
      <c r="V2" s="44"/>
      <c r="W2" s="44"/>
      <c r="X2" s="44"/>
      <c r="Y2" s="44"/>
      <c r="Z2" s="44"/>
      <c r="AA2" s="44"/>
      <c r="AB2" s="53" t="s">
        <v>67</v>
      </c>
      <c r="AC2" s="44"/>
      <c r="AD2" s="44"/>
      <c r="AE2" s="44"/>
    </row>
    <row r="3" spans="1:31" ht="60">
      <c r="A3" s="49" t="s">
        <v>3</v>
      </c>
      <c r="B3" s="49" t="s">
        <v>4</v>
      </c>
      <c r="C3" s="50" t="s">
        <v>5</v>
      </c>
      <c r="D3" s="49" t="s">
        <v>6</v>
      </c>
      <c r="E3" s="49" t="s">
        <v>7</v>
      </c>
      <c r="F3" s="49"/>
      <c r="G3" s="49" t="s">
        <v>68</v>
      </c>
      <c r="H3" s="49" t="s">
        <v>75</v>
      </c>
      <c r="I3" s="49" t="s">
        <v>76</v>
      </c>
      <c r="J3" s="49" t="s">
        <v>77</v>
      </c>
      <c r="K3" s="49" t="s">
        <v>78</v>
      </c>
      <c r="L3" s="49" t="s">
        <v>42</v>
      </c>
      <c r="M3" s="49" t="s">
        <v>79</v>
      </c>
      <c r="N3" s="49" t="s">
        <v>80</v>
      </c>
      <c r="O3" s="49" t="s">
        <v>8</v>
      </c>
      <c r="P3" s="49" t="s">
        <v>9</v>
      </c>
      <c r="Q3" s="49" t="s">
        <v>10</v>
      </c>
      <c r="R3" s="49" t="s">
        <v>35</v>
      </c>
      <c r="S3" s="49" t="s">
        <v>36</v>
      </c>
      <c r="T3" s="49" t="s">
        <v>38</v>
      </c>
      <c r="U3" s="49" t="s">
        <v>39</v>
      </c>
      <c r="V3" s="49" t="s">
        <v>40</v>
      </c>
      <c r="W3" s="49" t="s">
        <v>41</v>
      </c>
      <c r="X3" s="49" t="s">
        <v>42</v>
      </c>
      <c r="Y3" s="49" t="s">
        <v>43</v>
      </c>
      <c r="Z3" s="49" t="s">
        <v>44</v>
      </c>
      <c r="AA3" s="49" t="s">
        <v>45</v>
      </c>
      <c r="AB3" s="49" t="s">
        <v>46</v>
      </c>
      <c r="AC3" s="49" t="s">
        <v>47</v>
      </c>
      <c r="AD3" s="49" t="s">
        <v>48</v>
      </c>
      <c r="AE3" s="49" t="s">
        <v>49</v>
      </c>
    </row>
    <row r="4" spans="1:31" ht="15.75">
      <c r="A4" s="510">
        <v>1</v>
      </c>
      <c r="B4" s="513" t="s">
        <v>69</v>
      </c>
      <c r="C4" s="516" t="s">
        <v>11</v>
      </c>
      <c r="D4" s="517" t="s">
        <v>70</v>
      </c>
      <c r="E4" s="518" t="s">
        <v>71</v>
      </c>
      <c r="F4" s="54" t="s">
        <v>12</v>
      </c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6"/>
      <c r="U4" s="56"/>
      <c r="V4" s="56"/>
      <c r="W4" s="56"/>
      <c r="X4" s="56"/>
      <c r="Y4" s="56"/>
      <c r="Z4" s="56"/>
      <c r="AA4" s="56"/>
      <c r="AB4" s="56"/>
      <c r="AC4" s="54"/>
      <c r="AD4" s="54"/>
      <c r="AE4" s="54"/>
    </row>
    <row r="5" spans="1:31" ht="15.75">
      <c r="A5" s="511"/>
      <c r="B5" s="514"/>
      <c r="C5" s="516"/>
      <c r="D5" s="517"/>
      <c r="E5" s="518"/>
      <c r="F5" s="54" t="s">
        <v>13</v>
      </c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6"/>
      <c r="U5" s="56"/>
      <c r="V5" s="56"/>
      <c r="W5" s="56"/>
      <c r="X5" s="56"/>
      <c r="Y5" s="56"/>
      <c r="Z5" s="56"/>
      <c r="AA5" s="56"/>
      <c r="AB5" s="56"/>
      <c r="AC5" s="54"/>
      <c r="AD5" s="54"/>
      <c r="AE5" s="54"/>
    </row>
    <row r="6" spans="1:31" ht="15.75">
      <c r="A6" s="511"/>
      <c r="B6" s="514"/>
      <c r="C6" s="516" t="s">
        <v>11</v>
      </c>
      <c r="D6" s="517" t="s">
        <v>72</v>
      </c>
      <c r="E6" s="518" t="s">
        <v>73</v>
      </c>
      <c r="F6" s="54" t="s">
        <v>12</v>
      </c>
      <c r="G6" s="58">
        <v>0.18</v>
      </c>
      <c r="H6" s="55"/>
      <c r="I6" s="55"/>
      <c r="J6" s="58"/>
      <c r="K6" s="55"/>
      <c r="L6" s="55"/>
      <c r="M6" s="55"/>
      <c r="N6" s="55"/>
      <c r="O6" s="55"/>
      <c r="P6" s="55"/>
      <c r="Q6" s="55"/>
      <c r="R6" s="55"/>
      <c r="S6" s="72">
        <v>0.22</v>
      </c>
      <c r="T6" s="56"/>
      <c r="U6" s="56"/>
      <c r="V6" s="59"/>
      <c r="W6" s="56"/>
      <c r="X6" s="56"/>
      <c r="Y6" s="59"/>
      <c r="Z6" s="56"/>
      <c r="AA6" s="56"/>
      <c r="AB6" s="59"/>
      <c r="AC6" s="54"/>
      <c r="AD6" s="54"/>
      <c r="AE6" s="54"/>
    </row>
    <row r="7" spans="1:31" ht="15.75">
      <c r="A7" s="512"/>
      <c r="B7" s="515"/>
      <c r="C7" s="516"/>
      <c r="D7" s="517"/>
      <c r="E7" s="518"/>
      <c r="F7" s="54" t="s">
        <v>13</v>
      </c>
      <c r="G7" s="55" t="s">
        <v>74</v>
      </c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6" t="s">
        <v>74</v>
      </c>
      <c r="T7" s="56"/>
      <c r="U7" s="56"/>
      <c r="V7" s="56"/>
      <c r="W7" s="56"/>
      <c r="X7" s="56"/>
      <c r="Y7" s="56"/>
      <c r="Z7" s="56"/>
      <c r="AA7" s="56"/>
      <c r="AB7" s="56"/>
      <c r="AC7" s="54"/>
      <c r="AD7" s="54"/>
      <c r="AE7" s="54"/>
    </row>
    <row r="8" spans="1:31" ht="15.75">
      <c r="A8" s="64"/>
      <c r="B8" s="65"/>
      <c r="C8" s="66"/>
      <c r="D8" s="67"/>
      <c r="E8" s="68"/>
      <c r="F8" s="69"/>
      <c r="G8" s="70"/>
      <c r="H8" s="70"/>
      <c r="I8" s="70"/>
      <c r="J8" s="70"/>
      <c r="K8" s="70"/>
      <c r="L8" s="70"/>
      <c r="M8" s="70"/>
      <c r="N8" s="70"/>
      <c r="O8" s="71"/>
      <c r="P8" s="71"/>
      <c r="Q8" s="71"/>
      <c r="R8" s="71"/>
      <c r="S8" s="71"/>
      <c r="T8" s="70"/>
      <c r="U8" s="70"/>
      <c r="V8" s="70"/>
      <c r="W8" s="57"/>
      <c r="X8" s="57"/>
      <c r="Y8" s="57"/>
      <c r="Z8" s="57"/>
      <c r="AA8" s="57"/>
      <c r="AB8" s="57"/>
      <c r="AC8" s="57"/>
      <c r="AD8" s="57"/>
      <c r="AE8" s="57"/>
    </row>
    <row r="9" spans="1:31" ht="15.75">
      <c r="A9" s="57"/>
      <c r="B9" s="519" t="s">
        <v>63</v>
      </c>
      <c r="C9" s="519"/>
      <c r="D9" s="519"/>
      <c r="E9" s="57"/>
      <c r="F9" s="57"/>
      <c r="G9" s="57"/>
      <c r="H9" s="57"/>
      <c r="I9" s="57"/>
      <c r="J9" s="57"/>
      <c r="K9" s="57"/>
      <c r="L9" s="57"/>
      <c r="M9" s="57"/>
      <c r="N9" s="57"/>
      <c r="O9" s="519"/>
      <c r="P9" s="519"/>
      <c r="Q9" s="519"/>
      <c r="R9" s="519"/>
      <c r="S9" s="519"/>
      <c r="T9" s="57"/>
      <c r="U9" s="57"/>
      <c r="V9" s="57"/>
      <c r="W9" s="57"/>
      <c r="X9" s="57"/>
      <c r="Y9" s="57"/>
      <c r="Z9" s="57"/>
      <c r="AA9" s="519" t="s">
        <v>63</v>
      </c>
      <c r="AB9" s="519"/>
      <c r="AC9" s="519"/>
      <c r="AD9" s="519"/>
      <c r="AE9" s="519"/>
    </row>
    <row r="10" spans="1:31" ht="15.75">
      <c r="A10" s="63"/>
      <c r="B10" s="520" t="s">
        <v>29</v>
      </c>
      <c r="C10" s="520"/>
      <c r="D10" s="520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520"/>
      <c r="P10" s="520"/>
      <c r="Q10" s="520"/>
      <c r="R10" s="520"/>
      <c r="S10" s="520"/>
      <c r="T10" s="63"/>
      <c r="U10" s="63"/>
      <c r="V10" s="63"/>
      <c r="W10" s="63"/>
      <c r="X10" s="63"/>
      <c r="Y10" s="63"/>
      <c r="Z10" s="63"/>
      <c r="AA10" s="520" t="s">
        <v>64</v>
      </c>
      <c r="AB10" s="520"/>
      <c r="AC10" s="520"/>
      <c r="AD10" s="520"/>
      <c r="AE10" s="520"/>
    </row>
    <row r="11" spans="1:31" ht="15.75">
      <c r="A11" s="57"/>
      <c r="B11" s="60"/>
      <c r="C11" s="60"/>
      <c r="D11" s="60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61"/>
      <c r="P11" s="62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61"/>
      <c r="AB11" s="62"/>
      <c r="AC11" s="57"/>
      <c r="AD11" s="57"/>
      <c r="AE11" s="57"/>
    </row>
    <row r="12" spans="1:31" ht="15.75">
      <c r="A12" s="57"/>
      <c r="B12" s="60"/>
      <c r="C12" s="60"/>
      <c r="D12" s="60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</row>
    <row r="13" spans="1:31" ht="15.7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</row>
    <row r="14" spans="1:31" ht="15.7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</row>
    <row r="15" spans="1:31" ht="15.75">
      <c r="A15" s="63"/>
      <c r="B15" s="521" t="s">
        <v>26</v>
      </c>
      <c r="C15" s="521"/>
      <c r="D15" s="521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521"/>
      <c r="P15" s="521"/>
      <c r="Q15" s="521"/>
      <c r="R15" s="521"/>
      <c r="S15" s="521"/>
      <c r="T15" s="63"/>
      <c r="U15" s="63"/>
      <c r="V15" s="63"/>
      <c r="W15" s="63"/>
      <c r="X15" s="63"/>
      <c r="Y15" s="63"/>
      <c r="Z15" s="63"/>
      <c r="AA15" s="521" t="s">
        <v>1</v>
      </c>
      <c r="AB15" s="521"/>
      <c r="AC15" s="521"/>
      <c r="AD15" s="521"/>
      <c r="AE15" s="521"/>
    </row>
    <row r="16" spans="1:31" ht="15.75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</row>
    <row r="17" spans="4:5" ht="15.75">
      <c r="D17" s="57"/>
      <c r="E17" s="57"/>
    </row>
    <row r="18" spans="4:5" ht="15.75">
      <c r="D18" s="57"/>
      <c r="E18" s="57"/>
    </row>
    <row r="31" spans="4:5">
      <c r="D31" s="522"/>
      <c r="E31" s="522"/>
    </row>
    <row r="61" spans="5:12">
      <c r="E61" s="47"/>
      <c r="F61" s="44"/>
      <c r="G61" s="44"/>
      <c r="H61" s="44"/>
      <c r="I61" s="44"/>
      <c r="J61" s="44"/>
      <c r="K61" s="44"/>
      <c r="L61" s="44"/>
    </row>
    <row r="62" spans="5:12">
      <c r="E62" s="47"/>
      <c r="F62" s="44"/>
      <c r="G62" s="44"/>
      <c r="H62" s="44"/>
      <c r="I62" s="44"/>
      <c r="J62" s="44"/>
      <c r="K62" s="44"/>
      <c r="L62" s="44"/>
    </row>
    <row r="63" spans="5:12">
      <c r="E63" s="47"/>
      <c r="F63" s="47"/>
      <c r="G63" s="47"/>
      <c r="H63" s="47"/>
      <c r="I63" s="47"/>
      <c r="J63" s="47"/>
      <c r="K63" s="47"/>
      <c r="L63" s="47"/>
    </row>
    <row r="64" spans="5:12">
      <c r="E64" s="47"/>
      <c r="F64" s="47"/>
      <c r="G64" s="47"/>
      <c r="H64" s="47"/>
      <c r="I64" s="47"/>
      <c r="J64" s="47"/>
      <c r="K64" s="47"/>
      <c r="L64" s="47"/>
    </row>
    <row r="65" spans="5:12">
      <c r="E65" s="47"/>
      <c r="F65" s="47"/>
      <c r="G65" s="47"/>
      <c r="H65" s="47"/>
      <c r="I65" s="47"/>
      <c r="J65" s="47"/>
      <c r="K65" s="47"/>
      <c r="L65" s="47"/>
    </row>
    <row r="66" spans="5:12">
      <c r="E66" s="47"/>
      <c r="F66" s="47"/>
      <c r="G66" s="47"/>
      <c r="H66" s="47"/>
      <c r="I66" s="47"/>
      <c r="J66" s="47"/>
      <c r="K66" s="47"/>
      <c r="L66" s="47"/>
    </row>
    <row r="67" spans="5:12">
      <c r="E67" s="47"/>
      <c r="F67" s="47"/>
      <c r="G67" s="47"/>
      <c r="H67" s="47"/>
      <c r="I67" s="47"/>
      <c r="J67" s="47"/>
      <c r="K67" s="47"/>
      <c r="L67" s="47"/>
    </row>
    <row r="68" spans="5:12">
      <c r="E68" s="47"/>
      <c r="F68" s="47"/>
      <c r="G68" s="47"/>
      <c r="H68" s="47"/>
      <c r="I68" s="47"/>
      <c r="J68" s="47"/>
      <c r="K68" s="47"/>
      <c r="L68" s="47"/>
    </row>
    <row r="69" spans="5:12">
      <c r="E69" s="47"/>
      <c r="F69" s="47"/>
      <c r="G69" s="47"/>
      <c r="H69" s="47"/>
      <c r="I69" s="47"/>
      <c r="J69" s="47"/>
      <c r="K69" s="47"/>
      <c r="L69" s="47"/>
    </row>
    <row r="70" spans="5:12">
      <c r="E70" s="47"/>
      <c r="F70" s="47"/>
      <c r="G70" s="47"/>
      <c r="H70" s="47"/>
      <c r="I70" s="47"/>
      <c r="J70" s="47"/>
      <c r="K70" s="47"/>
      <c r="L70" s="47"/>
    </row>
    <row r="71" spans="5:12">
      <c r="E71" s="47"/>
      <c r="F71" s="47"/>
      <c r="G71" s="47"/>
      <c r="H71" s="47"/>
      <c r="I71" s="47"/>
      <c r="J71" s="47"/>
      <c r="K71" s="47"/>
      <c r="L71" s="47"/>
    </row>
    <row r="72" spans="5:12">
      <c r="E72" s="47"/>
      <c r="F72" s="47"/>
      <c r="G72" s="47"/>
      <c r="H72" s="47"/>
      <c r="I72" s="47"/>
      <c r="J72" s="47"/>
      <c r="K72" s="47"/>
      <c r="L72" s="47"/>
    </row>
    <row r="73" spans="5:12">
      <c r="E73" s="44"/>
      <c r="F73" s="47"/>
      <c r="G73" s="47"/>
      <c r="H73" s="47"/>
      <c r="I73" s="47"/>
      <c r="J73" s="47"/>
      <c r="K73" s="47"/>
      <c r="L73" s="47"/>
    </row>
    <row r="74" spans="5:12">
      <c r="E74" s="44"/>
      <c r="F74" s="47"/>
      <c r="G74" s="47"/>
      <c r="H74" s="47"/>
      <c r="I74" s="47"/>
      <c r="J74" s="47"/>
      <c r="K74" s="47"/>
      <c r="L74" s="47"/>
    </row>
  </sheetData>
  <mergeCells count="18">
    <mergeCell ref="AA9:AE9"/>
    <mergeCell ref="AA10:AE10"/>
    <mergeCell ref="AA15:AE15"/>
    <mergeCell ref="O9:S9"/>
    <mergeCell ref="O10:S10"/>
    <mergeCell ref="O15:S15"/>
    <mergeCell ref="B9:D9"/>
    <mergeCell ref="B10:D10"/>
    <mergeCell ref="B15:D15"/>
    <mergeCell ref="D31:E31"/>
    <mergeCell ref="C6:C7"/>
    <mergeCell ref="D6:D7"/>
    <mergeCell ref="E6:E7"/>
    <mergeCell ref="A4:A7"/>
    <mergeCell ref="B4:B7"/>
    <mergeCell ref="C4:C5"/>
    <mergeCell ref="D4:D5"/>
    <mergeCell ref="E4:E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opLeftCell="A4" workbookViewId="0">
      <selection activeCell="F8" sqref="A8:XFD115"/>
    </sheetView>
  </sheetViews>
  <sheetFormatPr defaultRowHeight="15"/>
  <sheetData>
    <row r="1" spans="1:19">
      <c r="A1" s="523" t="s">
        <v>172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4" t="s">
        <v>173</v>
      </c>
      <c r="Q1" s="524"/>
      <c r="R1" s="524"/>
      <c r="S1" s="161"/>
    </row>
    <row r="2" spans="1:19">
      <c r="A2" s="525" t="s">
        <v>174</v>
      </c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6" t="s">
        <v>175</v>
      </c>
      <c r="Q2" s="526"/>
      <c r="R2" s="526"/>
      <c r="S2" s="161"/>
    </row>
    <row r="3" spans="1:19" ht="38.25">
      <c r="A3" s="163" t="s">
        <v>3</v>
      </c>
      <c r="B3" s="164" t="s">
        <v>4</v>
      </c>
      <c r="C3" s="165" t="s">
        <v>5</v>
      </c>
      <c r="D3" s="166" t="s">
        <v>6</v>
      </c>
      <c r="E3" s="167" t="s">
        <v>7</v>
      </c>
      <c r="F3" s="163"/>
      <c r="G3" s="168" t="s">
        <v>176</v>
      </c>
      <c r="H3" s="168" t="s">
        <v>145</v>
      </c>
      <c r="I3" s="168" t="s">
        <v>177</v>
      </c>
      <c r="J3" s="168" t="s">
        <v>147</v>
      </c>
      <c r="K3" s="168" t="s">
        <v>148</v>
      </c>
      <c r="L3" s="168" t="s">
        <v>178</v>
      </c>
      <c r="M3" s="168" t="s">
        <v>179</v>
      </c>
      <c r="N3" s="168" t="s">
        <v>180</v>
      </c>
      <c r="O3" s="168" t="s">
        <v>181</v>
      </c>
      <c r="P3" s="168" t="s">
        <v>182</v>
      </c>
      <c r="Q3" s="168" t="s">
        <v>183</v>
      </c>
      <c r="R3" s="168" t="s">
        <v>184</v>
      </c>
      <c r="S3" s="168" t="s">
        <v>185</v>
      </c>
    </row>
    <row r="4" spans="1:19" ht="38.25">
      <c r="A4" s="527">
        <v>1</v>
      </c>
      <c r="B4" s="530" t="s">
        <v>186</v>
      </c>
      <c r="C4" s="533" t="s">
        <v>187</v>
      </c>
      <c r="D4" s="534" t="s">
        <v>188</v>
      </c>
      <c r="E4" s="537" t="s">
        <v>189</v>
      </c>
      <c r="F4" s="169" t="s">
        <v>190</v>
      </c>
      <c r="G4" s="170"/>
      <c r="H4" s="170"/>
      <c r="I4" s="170"/>
      <c r="J4" s="170"/>
      <c r="K4" s="170"/>
      <c r="L4" s="170"/>
      <c r="M4" s="170"/>
      <c r="N4" s="170"/>
      <c r="O4" s="171"/>
      <c r="P4" s="180"/>
      <c r="Q4" s="172">
        <v>1</v>
      </c>
      <c r="R4" s="182"/>
      <c r="S4" s="182"/>
    </row>
    <row r="5" spans="1:19" ht="38.25">
      <c r="A5" s="528"/>
      <c r="B5" s="531"/>
      <c r="C5" s="533"/>
      <c r="D5" s="535"/>
      <c r="E5" s="538"/>
      <c r="F5" s="169" t="s">
        <v>191</v>
      </c>
      <c r="G5" s="170"/>
      <c r="H5" s="170"/>
      <c r="I5" s="170"/>
      <c r="J5" s="170"/>
      <c r="K5" s="170"/>
      <c r="L5" s="170"/>
      <c r="M5" s="170"/>
      <c r="N5" s="170"/>
      <c r="O5" s="171"/>
      <c r="P5" s="170"/>
      <c r="Q5" s="172">
        <v>1</v>
      </c>
      <c r="R5" s="182"/>
      <c r="S5" s="182"/>
    </row>
    <row r="6" spans="1:19">
      <c r="A6" s="528"/>
      <c r="B6" s="531"/>
      <c r="C6" s="533"/>
      <c r="D6" s="535"/>
      <c r="E6" s="538"/>
      <c r="F6" s="173" t="s">
        <v>163</v>
      </c>
      <c r="G6" s="170"/>
      <c r="H6" s="170"/>
      <c r="I6" s="170"/>
      <c r="J6" s="170"/>
      <c r="K6" s="170"/>
      <c r="L6" s="170"/>
      <c r="M6" s="170"/>
      <c r="N6" s="170"/>
      <c r="O6" s="174"/>
      <c r="P6" s="170"/>
      <c r="Q6" s="175">
        <v>1</v>
      </c>
      <c r="R6" s="182"/>
      <c r="S6" s="182"/>
    </row>
    <row r="7" spans="1:19">
      <c r="A7" s="529"/>
      <c r="B7" s="532"/>
      <c r="C7" s="533"/>
      <c r="D7" s="536"/>
      <c r="E7" s="539"/>
      <c r="F7" s="173" t="s">
        <v>13</v>
      </c>
      <c r="G7" s="176"/>
      <c r="H7" s="176"/>
      <c r="I7" s="176"/>
      <c r="J7" s="176"/>
      <c r="K7" s="176"/>
      <c r="L7" s="176"/>
      <c r="M7" s="176"/>
      <c r="N7" s="176"/>
      <c r="O7" s="177"/>
      <c r="P7" s="176"/>
      <c r="Q7" s="177" t="s">
        <v>164</v>
      </c>
      <c r="R7" s="182"/>
      <c r="S7" s="182"/>
    </row>
    <row r="8" spans="1:19">
      <c r="A8" s="181"/>
      <c r="B8" s="540" t="s">
        <v>192</v>
      </c>
      <c r="C8" s="540"/>
      <c r="D8" s="540"/>
      <c r="E8" s="181"/>
      <c r="F8" s="540" t="s">
        <v>193</v>
      </c>
      <c r="G8" s="540"/>
      <c r="H8" s="540"/>
      <c r="I8" s="540"/>
      <c r="J8" s="181"/>
      <c r="K8" s="181"/>
      <c r="L8" s="540" t="s">
        <v>194</v>
      </c>
      <c r="M8" s="540"/>
      <c r="N8" s="540"/>
      <c r="O8" s="540"/>
      <c r="P8" s="540"/>
      <c r="Q8" s="540"/>
      <c r="R8" s="540"/>
    </row>
    <row r="9" spans="1:19">
      <c r="A9" s="161"/>
      <c r="B9" s="541" t="s">
        <v>98</v>
      </c>
      <c r="C9" s="541"/>
      <c r="D9" s="541"/>
      <c r="E9" s="161"/>
      <c r="F9" s="542" t="s">
        <v>195</v>
      </c>
      <c r="G9" s="542"/>
      <c r="H9" s="542"/>
      <c r="I9" s="542"/>
      <c r="J9" s="161"/>
      <c r="K9" s="161"/>
      <c r="L9" s="541" t="s">
        <v>196</v>
      </c>
      <c r="M9" s="541"/>
      <c r="N9" s="541"/>
      <c r="O9" s="541"/>
      <c r="P9" s="541"/>
      <c r="Q9" s="541"/>
      <c r="R9" s="541"/>
    </row>
    <row r="10" spans="1:19">
      <c r="A10" s="161"/>
      <c r="B10" s="161"/>
      <c r="C10" s="161"/>
      <c r="D10" s="161"/>
      <c r="E10" s="161"/>
      <c r="F10" s="161"/>
      <c r="G10" s="162"/>
      <c r="H10" s="161"/>
      <c r="I10" s="161"/>
      <c r="J10" s="161"/>
      <c r="K10" s="161"/>
      <c r="L10" s="161"/>
      <c r="M10" s="161"/>
      <c r="N10" s="161"/>
      <c r="O10" s="161"/>
      <c r="P10" s="178"/>
      <c r="Q10" s="178"/>
      <c r="R10" s="179"/>
    </row>
  </sheetData>
  <mergeCells count="15">
    <mergeCell ref="F8:I8"/>
    <mergeCell ref="L8:R8"/>
    <mergeCell ref="B9:D9"/>
    <mergeCell ref="F9:I9"/>
    <mergeCell ref="L9:R9"/>
    <mergeCell ref="B8:D8"/>
    <mergeCell ref="A1:O1"/>
    <mergeCell ref="P1:R1"/>
    <mergeCell ref="A2:O2"/>
    <mergeCell ref="P2:R2"/>
    <mergeCell ref="A4:A7"/>
    <mergeCell ref="B4:B7"/>
    <mergeCell ref="C4:C7"/>
    <mergeCell ref="D4:D7"/>
    <mergeCell ref="E4:E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2"/>
  <sheetViews>
    <sheetView topLeftCell="A2" workbookViewId="0">
      <selection activeCell="F8" sqref="A8:XFD53"/>
    </sheetView>
  </sheetViews>
  <sheetFormatPr defaultRowHeight="15"/>
  <sheetData>
    <row r="1" spans="1:19" ht="18">
      <c r="A1" s="553" t="s">
        <v>139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0" t="s">
        <v>140</v>
      </c>
      <c r="Q1" s="550"/>
      <c r="R1" s="550"/>
      <c r="S1" s="143"/>
    </row>
    <row r="2" spans="1:19" ht="18">
      <c r="A2" s="554" t="s">
        <v>141</v>
      </c>
      <c r="B2" s="554"/>
      <c r="C2" s="554"/>
      <c r="D2" s="554"/>
      <c r="E2" s="554"/>
      <c r="F2" s="554"/>
      <c r="G2" s="554"/>
      <c r="H2" s="554"/>
      <c r="I2" s="554"/>
      <c r="J2" s="554"/>
      <c r="K2" s="554"/>
      <c r="L2" s="554"/>
      <c r="M2" s="554"/>
      <c r="N2" s="554"/>
      <c r="O2" s="554"/>
      <c r="P2" s="551" t="s">
        <v>142</v>
      </c>
      <c r="Q2" s="551"/>
      <c r="R2" s="551"/>
      <c r="S2" s="143"/>
    </row>
    <row r="3" spans="1:19" ht="36">
      <c r="A3" s="155" t="s">
        <v>3</v>
      </c>
      <c r="B3" s="156" t="s">
        <v>4</v>
      </c>
      <c r="C3" s="156" t="s">
        <v>5</v>
      </c>
      <c r="D3" s="156" t="s">
        <v>143</v>
      </c>
      <c r="E3" s="155" t="s">
        <v>7</v>
      </c>
      <c r="F3" s="155"/>
      <c r="G3" s="156" t="s">
        <v>144</v>
      </c>
      <c r="H3" s="156" t="s">
        <v>145</v>
      </c>
      <c r="I3" s="156" t="s">
        <v>146</v>
      </c>
      <c r="J3" s="156" t="s">
        <v>147</v>
      </c>
      <c r="K3" s="157" t="s">
        <v>148</v>
      </c>
      <c r="L3" s="157" t="s">
        <v>149</v>
      </c>
      <c r="M3" s="157" t="s">
        <v>150</v>
      </c>
      <c r="N3" s="157" t="s">
        <v>151</v>
      </c>
      <c r="O3" s="157" t="s">
        <v>152</v>
      </c>
      <c r="P3" s="157" t="s">
        <v>153</v>
      </c>
      <c r="Q3" s="157" t="s">
        <v>154</v>
      </c>
      <c r="R3" s="157" t="s">
        <v>155</v>
      </c>
      <c r="S3" s="157" t="s">
        <v>156</v>
      </c>
    </row>
    <row r="4" spans="1:19" ht="25.5">
      <c r="A4" s="560">
        <v>1</v>
      </c>
      <c r="B4" s="561" t="s">
        <v>157</v>
      </c>
      <c r="C4" s="559" t="s">
        <v>158</v>
      </c>
      <c r="D4" s="558" t="s">
        <v>159</v>
      </c>
      <c r="E4" s="555" t="s">
        <v>160</v>
      </c>
      <c r="F4" s="153" t="s">
        <v>161</v>
      </c>
      <c r="G4" s="158">
        <v>4090</v>
      </c>
      <c r="H4" s="158">
        <v>4207</v>
      </c>
      <c r="I4" s="158">
        <v>4222</v>
      </c>
      <c r="J4" s="158">
        <v>3942</v>
      </c>
      <c r="K4" s="158">
        <v>3942</v>
      </c>
      <c r="L4" s="158">
        <v>3942</v>
      </c>
      <c r="M4" s="158">
        <v>3952</v>
      </c>
      <c r="N4" s="158">
        <v>3953</v>
      </c>
      <c r="O4" s="158">
        <v>3953</v>
      </c>
      <c r="P4" s="154">
        <v>66</v>
      </c>
      <c r="Q4" s="154">
        <v>896</v>
      </c>
      <c r="R4" s="154">
        <v>1843</v>
      </c>
      <c r="S4" s="154">
        <v>2243</v>
      </c>
    </row>
    <row r="5" spans="1:19">
      <c r="A5" s="556"/>
      <c r="B5" s="556"/>
      <c r="C5" s="556"/>
      <c r="D5" s="556"/>
      <c r="E5" s="556"/>
      <c r="F5" s="154" t="s">
        <v>162</v>
      </c>
      <c r="G5" s="158">
        <v>3520</v>
      </c>
      <c r="H5" s="158">
        <v>3520</v>
      </c>
      <c r="I5" s="158">
        <v>3520</v>
      </c>
      <c r="J5" s="158">
        <v>3520</v>
      </c>
      <c r="K5" s="158">
        <v>3520</v>
      </c>
      <c r="L5" s="158">
        <v>3520</v>
      </c>
      <c r="M5" s="158">
        <v>3520</v>
      </c>
      <c r="N5" s="158">
        <v>3520</v>
      </c>
      <c r="O5" s="158">
        <v>3520</v>
      </c>
      <c r="P5" s="154">
        <v>2215</v>
      </c>
      <c r="Q5" s="154">
        <v>2215</v>
      </c>
      <c r="R5" s="154">
        <v>2215</v>
      </c>
      <c r="S5" s="154">
        <v>2215</v>
      </c>
    </row>
    <row r="6" spans="1:19">
      <c r="A6" s="556"/>
      <c r="B6" s="556"/>
      <c r="C6" s="556"/>
      <c r="D6" s="556"/>
      <c r="E6" s="556"/>
      <c r="F6" s="154" t="s">
        <v>163</v>
      </c>
      <c r="G6" s="159">
        <v>1.1619318181818181</v>
      </c>
      <c r="H6" s="159">
        <v>1.1951704545454545</v>
      </c>
      <c r="I6" s="159">
        <v>1.1994318181818182</v>
      </c>
      <c r="J6" s="159">
        <v>1.1198863636363636</v>
      </c>
      <c r="K6" s="159">
        <v>1.1198863636363636</v>
      </c>
      <c r="L6" s="159">
        <v>1.1198863636363636</v>
      </c>
      <c r="M6" s="159">
        <v>1.1227272727272728</v>
      </c>
      <c r="N6" s="159">
        <v>1.1230113636363637</v>
      </c>
      <c r="O6" s="159">
        <v>1.1230113636363637</v>
      </c>
      <c r="P6" s="159">
        <v>2.9796839729119638E-2</v>
      </c>
      <c r="Q6" s="159">
        <v>0.40451467268623026</v>
      </c>
      <c r="R6" s="159">
        <v>0.83205417607223475</v>
      </c>
      <c r="S6" s="159">
        <v>1.0126410835214448</v>
      </c>
    </row>
    <row r="7" spans="1:19" ht="25.5">
      <c r="A7" s="557"/>
      <c r="B7" s="557"/>
      <c r="C7" s="557"/>
      <c r="D7" s="557"/>
      <c r="E7" s="557"/>
      <c r="F7" s="154" t="s">
        <v>13</v>
      </c>
      <c r="G7" s="158" t="s">
        <v>74</v>
      </c>
      <c r="H7" s="158" t="s">
        <v>74</v>
      </c>
      <c r="I7" s="158" t="s">
        <v>74</v>
      </c>
      <c r="J7" s="158" t="s">
        <v>74</v>
      </c>
      <c r="K7" s="158" t="s">
        <v>74</v>
      </c>
      <c r="L7" s="158" t="s">
        <v>74</v>
      </c>
      <c r="M7" s="158" t="s">
        <v>74</v>
      </c>
      <c r="N7" s="158" t="s">
        <v>164</v>
      </c>
      <c r="O7" s="158" t="s">
        <v>164</v>
      </c>
      <c r="P7" s="153" t="s">
        <v>165</v>
      </c>
      <c r="Q7" s="153" t="s">
        <v>165</v>
      </c>
      <c r="R7" s="158" t="s">
        <v>164</v>
      </c>
      <c r="S7" s="158" t="s">
        <v>164</v>
      </c>
    </row>
    <row r="8" spans="1:19">
      <c r="A8" s="144"/>
      <c r="B8" s="549" t="s">
        <v>168</v>
      </c>
      <c r="C8" s="549"/>
      <c r="D8" s="549"/>
      <c r="E8" s="144"/>
      <c r="F8" s="146"/>
      <c r="G8" s="552" t="s">
        <v>169</v>
      </c>
      <c r="H8" s="552"/>
      <c r="I8" s="552"/>
      <c r="J8" s="552"/>
      <c r="K8" s="144"/>
      <c r="L8" s="144"/>
      <c r="M8" s="144"/>
      <c r="N8" s="144"/>
      <c r="O8" s="552" t="s">
        <v>170</v>
      </c>
      <c r="P8" s="552"/>
      <c r="Q8" s="552"/>
      <c r="R8" s="552"/>
    </row>
    <row r="9" spans="1:19">
      <c r="A9" s="144"/>
      <c r="B9" s="545" t="s">
        <v>98</v>
      </c>
      <c r="C9" s="544"/>
      <c r="D9" s="144"/>
      <c r="E9" s="144"/>
      <c r="F9" s="146"/>
      <c r="G9" s="144"/>
      <c r="H9" s="545" t="s">
        <v>134</v>
      </c>
      <c r="I9" s="544"/>
      <c r="J9" s="145"/>
      <c r="K9" s="144"/>
      <c r="L9" s="144"/>
      <c r="M9" s="144"/>
      <c r="N9" s="144"/>
      <c r="O9" s="548" t="s">
        <v>135</v>
      </c>
      <c r="P9" s="548"/>
      <c r="Q9" s="548"/>
      <c r="R9" s="548"/>
    </row>
    <row r="10" spans="1:19">
      <c r="A10" s="144"/>
      <c r="B10" s="144"/>
      <c r="C10" s="144"/>
      <c r="D10" s="144"/>
      <c r="E10" s="144"/>
      <c r="F10" s="146"/>
      <c r="G10" s="144"/>
      <c r="H10" s="147"/>
      <c r="I10" s="148"/>
      <c r="J10" s="145"/>
      <c r="K10" s="144"/>
      <c r="L10" s="144"/>
      <c r="M10" s="144"/>
      <c r="N10" s="144"/>
      <c r="O10" s="144"/>
      <c r="P10" s="146"/>
      <c r="Q10" s="147"/>
      <c r="R10" s="148"/>
    </row>
    <row r="11" spans="1:19">
      <c r="A11" s="144"/>
      <c r="B11" s="144"/>
      <c r="C11" s="144"/>
      <c r="D11" s="144"/>
      <c r="E11" s="144"/>
      <c r="F11" s="146"/>
      <c r="G11" s="144"/>
      <c r="H11" s="144"/>
      <c r="I11" s="144"/>
      <c r="J11" s="145"/>
      <c r="K11" s="144"/>
      <c r="L11" s="144"/>
      <c r="M11" s="144"/>
      <c r="N11" s="144"/>
      <c r="O11" s="144"/>
      <c r="P11" s="146"/>
      <c r="Q11" s="144"/>
      <c r="R11" s="144"/>
    </row>
    <row r="12" spans="1:19">
      <c r="A12" s="150"/>
      <c r="B12" s="546" t="s">
        <v>136</v>
      </c>
      <c r="C12" s="547"/>
      <c r="D12" s="150"/>
      <c r="E12" s="150"/>
      <c r="F12" s="151"/>
      <c r="G12" s="150"/>
      <c r="H12" s="546" t="s">
        <v>137</v>
      </c>
      <c r="I12" s="547"/>
      <c r="J12" s="152"/>
      <c r="K12" s="150"/>
      <c r="L12" s="150"/>
      <c r="M12" s="150"/>
      <c r="N12" s="150"/>
      <c r="O12" s="549" t="s">
        <v>171</v>
      </c>
      <c r="P12" s="549"/>
      <c r="Q12" s="549"/>
      <c r="R12" s="549"/>
    </row>
    <row r="13" spans="1:19">
      <c r="A13" s="144"/>
      <c r="B13" s="144"/>
      <c r="C13" s="144"/>
      <c r="D13" s="144"/>
      <c r="E13" s="144"/>
      <c r="F13" s="146"/>
      <c r="G13" s="144"/>
      <c r="H13" s="144"/>
      <c r="I13" s="145"/>
      <c r="J13" s="145"/>
      <c r="K13" s="144"/>
      <c r="L13" s="144"/>
      <c r="M13" s="144"/>
      <c r="N13" s="144"/>
      <c r="O13" s="144"/>
      <c r="P13" s="146"/>
      <c r="Q13" s="144"/>
      <c r="R13" s="144"/>
    </row>
    <row r="14" spans="1:19">
      <c r="A14" s="144"/>
      <c r="B14" s="144"/>
      <c r="C14" s="144"/>
      <c r="D14" s="144"/>
      <c r="E14" s="144"/>
      <c r="F14" s="146"/>
      <c r="G14" s="144"/>
      <c r="H14" s="144"/>
      <c r="I14" s="145"/>
      <c r="J14" s="145"/>
      <c r="K14" s="144"/>
      <c r="L14" s="144"/>
      <c r="M14" s="144"/>
      <c r="N14" s="144"/>
      <c r="O14" s="144"/>
      <c r="P14" s="146"/>
      <c r="Q14" s="144"/>
      <c r="R14" s="144"/>
    </row>
    <row r="15" spans="1:19">
      <c r="A15" s="144"/>
      <c r="B15" s="144"/>
      <c r="C15" s="144"/>
      <c r="D15" s="144"/>
      <c r="E15" s="144"/>
      <c r="F15" s="146"/>
      <c r="G15" s="144"/>
      <c r="H15" s="144"/>
      <c r="I15" s="145"/>
      <c r="J15" s="145"/>
      <c r="K15" s="144"/>
      <c r="L15" s="144"/>
      <c r="M15" s="144"/>
      <c r="N15" s="144"/>
      <c r="O15" s="144"/>
      <c r="P15" s="146"/>
      <c r="Q15" s="144"/>
      <c r="R15" s="144"/>
    </row>
    <row r="16" spans="1:19">
      <c r="A16" s="144"/>
      <c r="B16" s="144"/>
      <c r="C16" s="144"/>
      <c r="D16" s="144"/>
      <c r="E16" s="144"/>
      <c r="F16" s="146"/>
      <c r="G16" s="144"/>
      <c r="H16" s="144"/>
      <c r="I16" s="145"/>
      <c r="J16" s="145"/>
      <c r="K16" s="144"/>
      <c r="L16" s="144"/>
      <c r="M16" s="144"/>
      <c r="N16" s="144"/>
      <c r="O16" s="144"/>
      <c r="P16" s="146"/>
      <c r="Q16" s="144"/>
      <c r="R16" s="144"/>
    </row>
    <row r="17" spans="1:18">
      <c r="A17" s="144"/>
      <c r="B17" s="144"/>
      <c r="C17" s="144"/>
      <c r="D17" s="144"/>
      <c r="E17" s="144"/>
      <c r="F17" s="146"/>
      <c r="G17" s="144"/>
      <c r="H17" s="144"/>
      <c r="I17" s="145"/>
      <c r="J17" s="145"/>
      <c r="K17" s="144"/>
      <c r="L17" s="144"/>
      <c r="M17" s="144"/>
      <c r="N17" s="144"/>
      <c r="O17" s="144"/>
      <c r="P17" s="146"/>
      <c r="Q17" s="144"/>
      <c r="R17" s="144"/>
    </row>
    <row r="18" spans="1:18">
      <c r="A18" s="144"/>
      <c r="B18" s="144"/>
      <c r="C18" s="144"/>
      <c r="D18" s="144"/>
      <c r="E18" s="144"/>
      <c r="F18" s="146"/>
      <c r="G18" s="144"/>
      <c r="H18" s="144"/>
      <c r="I18" s="145"/>
      <c r="J18" s="145"/>
      <c r="K18" s="144"/>
      <c r="L18" s="144"/>
      <c r="M18" s="144"/>
      <c r="N18" s="144"/>
      <c r="O18" s="144"/>
      <c r="P18" s="146"/>
      <c r="Q18" s="144"/>
      <c r="R18" s="144"/>
    </row>
    <row r="19" spans="1:18">
      <c r="A19" s="144"/>
      <c r="B19" s="144"/>
      <c r="C19" s="144"/>
      <c r="D19" s="144"/>
      <c r="E19" s="144"/>
      <c r="F19" s="146"/>
      <c r="G19" s="145"/>
      <c r="H19" s="145"/>
      <c r="I19" s="145"/>
      <c r="J19" s="145"/>
      <c r="K19" s="144"/>
      <c r="L19" s="144"/>
      <c r="M19" s="144"/>
      <c r="N19" s="144"/>
      <c r="O19" s="144"/>
      <c r="P19" s="146"/>
      <c r="Q19" s="144"/>
      <c r="R19" s="144"/>
    </row>
    <row r="20" spans="1:18">
      <c r="A20" s="144"/>
      <c r="B20" s="144"/>
      <c r="C20" s="144"/>
      <c r="D20" s="144"/>
      <c r="E20" s="144"/>
      <c r="F20" s="146"/>
      <c r="G20" s="145"/>
      <c r="H20" s="145"/>
      <c r="I20" s="145"/>
      <c r="J20" s="145"/>
      <c r="K20" s="144"/>
      <c r="L20" s="144"/>
      <c r="M20" s="144"/>
      <c r="N20" s="144"/>
      <c r="O20" s="144"/>
      <c r="P20" s="146"/>
      <c r="Q20" s="144"/>
      <c r="R20" s="144"/>
    </row>
    <row r="21" spans="1:18">
      <c r="A21" s="144"/>
      <c r="B21" s="144"/>
      <c r="C21" s="144"/>
      <c r="D21" s="144"/>
      <c r="E21" s="144"/>
      <c r="F21" s="146"/>
      <c r="G21" s="145"/>
      <c r="H21" s="145"/>
      <c r="I21" s="145"/>
      <c r="J21" s="145"/>
      <c r="K21" s="144"/>
      <c r="L21" s="144"/>
      <c r="M21" s="144"/>
      <c r="N21" s="144"/>
      <c r="O21" s="144"/>
      <c r="P21" s="146"/>
      <c r="Q21" s="144"/>
      <c r="R21" s="144"/>
    </row>
    <row r="22" spans="1:18">
      <c r="A22" s="144"/>
      <c r="B22" s="144"/>
      <c r="C22" s="144"/>
      <c r="D22" s="144"/>
      <c r="E22" s="144"/>
      <c r="F22" s="146"/>
      <c r="G22" s="145"/>
      <c r="H22" s="145"/>
      <c r="I22" s="145"/>
      <c r="J22" s="145"/>
      <c r="K22" s="144"/>
      <c r="L22" s="144"/>
      <c r="M22" s="144"/>
      <c r="N22" s="144"/>
      <c r="O22" s="144"/>
      <c r="P22" s="146"/>
      <c r="Q22" s="144"/>
      <c r="R22" s="144"/>
    </row>
    <row r="23" spans="1:18">
      <c r="A23" s="144"/>
      <c r="B23" s="144"/>
      <c r="C23" s="144"/>
      <c r="D23" s="144"/>
      <c r="E23" s="144"/>
      <c r="F23" s="146"/>
      <c r="G23" s="145"/>
      <c r="H23" s="145"/>
      <c r="I23" s="145"/>
      <c r="J23" s="145"/>
      <c r="K23" s="144"/>
      <c r="L23" s="144"/>
      <c r="M23" s="144"/>
      <c r="N23" s="144"/>
      <c r="O23" s="144"/>
      <c r="P23" s="146"/>
      <c r="Q23" s="144"/>
      <c r="R23" s="144"/>
    </row>
    <row r="24" spans="1:18">
      <c r="A24" s="144"/>
      <c r="B24" s="144"/>
      <c r="C24" s="144"/>
      <c r="D24" s="144"/>
      <c r="E24" s="144"/>
      <c r="F24" s="146"/>
      <c r="G24" s="145"/>
      <c r="H24" s="145"/>
      <c r="I24" s="145"/>
      <c r="J24" s="145"/>
      <c r="K24" s="144"/>
      <c r="L24" s="144"/>
      <c r="M24" s="144"/>
      <c r="N24" s="144"/>
      <c r="O24" s="144"/>
      <c r="P24" s="146"/>
      <c r="Q24" s="144"/>
      <c r="R24" s="144"/>
    </row>
    <row r="25" spans="1:18">
      <c r="A25" s="144"/>
      <c r="B25" s="144"/>
      <c r="C25" s="144"/>
      <c r="D25" s="144"/>
      <c r="E25" s="144"/>
      <c r="F25" s="146"/>
      <c r="G25" s="145"/>
      <c r="H25" s="145"/>
      <c r="I25" s="145"/>
      <c r="J25" s="145"/>
      <c r="K25" s="144"/>
      <c r="L25" s="144"/>
      <c r="M25" s="144"/>
      <c r="N25" s="144"/>
      <c r="O25" s="144"/>
      <c r="P25" s="146"/>
      <c r="Q25" s="144"/>
      <c r="R25" s="144"/>
    </row>
    <row r="26" spans="1:18">
      <c r="A26" s="144"/>
      <c r="B26" s="144"/>
      <c r="C26" s="144"/>
      <c r="D26" s="144"/>
      <c r="E26" s="144"/>
      <c r="F26" s="146"/>
      <c r="G26" s="145"/>
      <c r="H26" s="145"/>
      <c r="I26" s="145"/>
      <c r="J26" s="145"/>
      <c r="K26" s="144"/>
      <c r="L26" s="144"/>
      <c r="M26" s="144"/>
      <c r="N26" s="144"/>
      <c r="O26" s="144"/>
      <c r="P26" s="146"/>
      <c r="Q26" s="144"/>
      <c r="R26" s="144"/>
    </row>
    <row r="27" spans="1:18">
      <c r="A27" s="144"/>
      <c r="B27" s="144"/>
      <c r="C27" s="144"/>
      <c r="D27" s="144"/>
      <c r="E27" s="144"/>
      <c r="F27" s="146"/>
      <c r="G27" s="145"/>
      <c r="H27" s="145"/>
      <c r="I27" s="145"/>
      <c r="J27" s="145"/>
      <c r="K27" s="144"/>
      <c r="L27" s="144"/>
      <c r="M27" s="144"/>
      <c r="N27" s="144"/>
      <c r="O27" s="144"/>
      <c r="P27" s="146"/>
      <c r="Q27" s="543"/>
      <c r="R27" s="544"/>
    </row>
    <row r="28" spans="1:18">
      <c r="A28" s="144"/>
      <c r="B28" s="144"/>
      <c r="C28" s="144"/>
      <c r="D28" s="543"/>
      <c r="E28" s="544"/>
      <c r="F28" s="146"/>
      <c r="G28" s="145"/>
      <c r="H28" s="145"/>
      <c r="I28" s="145"/>
      <c r="J28" s="145"/>
      <c r="K28" s="144"/>
      <c r="L28" s="144"/>
      <c r="M28" s="144"/>
      <c r="N28" s="144"/>
      <c r="O28" s="144"/>
      <c r="P28" s="146"/>
      <c r="Q28" s="543"/>
      <c r="R28" s="544"/>
    </row>
    <row r="29" spans="1:18">
      <c r="A29" s="144"/>
      <c r="B29" s="144"/>
      <c r="C29" s="144"/>
      <c r="D29" s="144"/>
      <c r="E29" s="144"/>
      <c r="F29" s="146"/>
      <c r="G29" s="145"/>
      <c r="H29" s="145"/>
      <c r="I29" s="145"/>
      <c r="J29" s="145"/>
      <c r="K29" s="144"/>
      <c r="L29" s="144"/>
      <c r="M29" s="144"/>
      <c r="N29" s="144"/>
      <c r="O29" s="144"/>
      <c r="P29" s="146"/>
      <c r="Q29" s="144"/>
      <c r="R29" s="144"/>
    </row>
    <row r="30" spans="1:18">
      <c r="A30" s="144"/>
      <c r="B30" s="144"/>
      <c r="C30" s="144"/>
      <c r="D30" s="144"/>
      <c r="E30" s="144"/>
      <c r="F30" s="146"/>
      <c r="G30" s="145"/>
      <c r="H30" s="145"/>
      <c r="I30" s="145"/>
      <c r="J30" s="145"/>
      <c r="K30" s="144"/>
      <c r="L30" s="144"/>
      <c r="M30" s="144"/>
      <c r="N30" s="144"/>
      <c r="O30" s="144"/>
      <c r="P30" s="146"/>
      <c r="Q30" s="144"/>
      <c r="R30" s="144"/>
    </row>
    <row r="31" spans="1:18">
      <c r="A31" s="144"/>
      <c r="B31" s="144"/>
      <c r="C31" s="144"/>
      <c r="D31" s="144"/>
      <c r="E31" s="144"/>
      <c r="F31" s="146"/>
      <c r="G31" s="145"/>
      <c r="H31" s="145"/>
      <c r="I31" s="145"/>
      <c r="J31" s="145"/>
      <c r="K31" s="144"/>
      <c r="L31" s="144"/>
      <c r="M31" s="144"/>
      <c r="N31" s="144"/>
      <c r="O31" s="144"/>
      <c r="P31" s="146"/>
      <c r="Q31" s="144"/>
      <c r="R31" s="144"/>
    </row>
    <row r="32" spans="1:18">
      <c r="A32" s="144"/>
      <c r="B32" s="144"/>
      <c r="C32" s="144"/>
      <c r="D32" s="144"/>
      <c r="E32" s="144"/>
      <c r="F32" s="146"/>
      <c r="G32" s="145"/>
      <c r="H32" s="145"/>
      <c r="I32" s="145"/>
      <c r="J32" s="145"/>
      <c r="K32" s="144"/>
      <c r="L32" s="144"/>
      <c r="M32" s="144"/>
      <c r="N32" s="144"/>
      <c r="O32" s="144"/>
      <c r="P32" s="146"/>
      <c r="Q32" s="144"/>
      <c r="R32" s="144"/>
    </row>
    <row r="33" spans="1:18">
      <c r="A33" s="144"/>
      <c r="B33" s="144"/>
      <c r="C33" s="144"/>
      <c r="D33" s="144"/>
      <c r="E33" s="144"/>
      <c r="F33" s="146"/>
      <c r="G33" s="145"/>
      <c r="H33" s="145"/>
      <c r="I33" s="145"/>
      <c r="J33" s="145"/>
      <c r="K33" s="144"/>
      <c r="L33" s="144"/>
      <c r="M33" s="144"/>
      <c r="N33" s="144"/>
      <c r="O33" s="144"/>
      <c r="P33" s="146"/>
      <c r="Q33" s="144"/>
      <c r="R33" s="144"/>
    </row>
    <row r="34" spans="1:18">
      <c r="A34" s="144"/>
      <c r="B34" s="144"/>
      <c r="C34" s="144"/>
      <c r="D34" s="144"/>
      <c r="E34" s="144"/>
      <c r="F34" s="146"/>
      <c r="G34" s="145"/>
      <c r="H34" s="145"/>
      <c r="I34" s="145"/>
      <c r="J34" s="145"/>
      <c r="K34" s="144"/>
      <c r="L34" s="144"/>
      <c r="M34" s="144"/>
      <c r="N34" s="144"/>
      <c r="O34" s="144"/>
      <c r="P34" s="146"/>
      <c r="Q34" s="144"/>
      <c r="R34" s="144"/>
    </row>
    <row r="35" spans="1:18">
      <c r="A35" s="144"/>
      <c r="B35" s="144"/>
      <c r="C35" s="144"/>
      <c r="D35" s="144"/>
      <c r="E35" s="144"/>
      <c r="F35" s="146"/>
      <c r="G35" s="145"/>
      <c r="H35" s="145"/>
      <c r="I35" s="145"/>
      <c r="J35" s="145"/>
      <c r="K35" s="144"/>
      <c r="L35" s="144"/>
      <c r="M35" s="144"/>
      <c r="N35" s="144"/>
      <c r="O35" s="144"/>
      <c r="P35" s="146"/>
      <c r="Q35" s="144"/>
      <c r="R35" s="144"/>
    </row>
    <row r="36" spans="1:18">
      <c r="A36" s="144"/>
      <c r="B36" s="144"/>
      <c r="C36" s="144"/>
      <c r="D36" s="144"/>
      <c r="E36" s="144"/>
      <c r="F36" s="146"/>
      <c r="G36" s="145"/>
      <c r="H36" s="145"/>
      <c r="I36" s="145"/>
      <c r="J36" s="145"/>
      <c r="K36" s="144"/>
      <c r="L36" s="144"/>
      <c r="M36" s="144"/>
      <c r="N36" s="144"/>
      <c r="O36" s="144"/>
      <c r="P36" s="146"/>
      <c r="Q36" s="144"/>
      <c r="R36" s="144"/>
    </row>
    <row r="37" spans="1:18">
      <c r="A37" s="144"/>
      <c r="B37" s="144"/>
      <c r="C37" s="144"/>
      <c r="D37" s="144"/>
      <c r="E37" s="144"/>
      <c r="F37" s="146"/>
      <c r="G37" s="145"/>
      <c r="H37" s="145"/>
      <c r="I37" s="145"/>
      <c r="J37" s="145"/>
      <c r="K37" s="144"/>
      <c r="L37" s="144"/>
      <c r="M37" s="144"/>
      <c r="N37" s="144"/>
      <c r="O37" s="144"/>
      <c r="P37" s="146"/>
      <c r="Q37" s="144"/>
      <c r="R37" s="144"/>
    </row>
    <row r="38" spans="1:18">
      <c r="A38" s="144"/>
      <c r="B38" s="144"/>
      <c r="C38" s="144"/>
      <c r="D38" s="144"/>
      <c r="E38" s="144"/>
      <c r="F38" s="146"/>
      <c r="G38" s="145"/>
      <c r="H38" s="145"/>
      <c r="I38" s="145"/>
      <c r="J38" s="145"/>
      <c r="K38" s="144"/>
      <c r="L38" s="144"/>
      <c r="M38" s="144"/>
      <c r="N38" s="144"/>
      <c r="O38" s="144"/>
      <c r="P38" s="146"/>
      <c r="Q38" s="144"/>
      <c r="R38" s="144"/>
    </row>
    <row r="39" spans="1:18">
      <c r="A39" s="144"/>
      <c r="B39" s="144"/>
      <c r="C39" s="144"/>
      <c r="D39" s="144"/>
      <c r="E39" s="144"/>
      <c r="F39" s="146"/>
      <c r="G39" s="145"/>
      <c r="H39" s="145"/>
      <c r="I39" s="145"/>
      <c r="J39" s="145"/>
      <c r="K39" s="144"/>
      <c r="L39" s="144"/>
      <c r="M39" s="144"/>
      <c r="N39" s="144"/>
      <c r="O39" s="144"/>
      <c r="P39" s="146"/>
      <c r="Q39" s="144"/>
      <c r="R39" s="144"/>
    </row>
    <row r="40" spans="1:18">
      <c r="A40" s="144"/>
      <c r="B40" s="144"/>
      <c r="C40" s="144"/>
      <c r="D40" s="144"/>
      <c r="E40" s="144"/>
      <c r="F40" s="146"/>
      <c r="G40" s="145"/>
      <c r="H40" s="145"/>
      <c r="I40" s="145"/>
      <c r="J40" s="145"/>
      <c r="K40" s="144"/>
      <c r="L40" s="144"/>
      <c r="M40" s="144"/>
      <c r="N40" s="144"/>
      <c r="O40" s="144"/>
      <c r="P40" s="146"/>
      <c r="Q40" s="144"/>
      <c r="R40" s="144"/>
    </row>
    <row r="41" spans="1:18">
      <c r="A41" s="144"/>
      <c r="B41" s="144"/>
      <c r="C41" s="144"/>
      <c r="D41" s="144"/>
      <c r="E41" s="144"/>
      <c r="F41" s="146"/>
      <c r="G41" s="145"/>
      <c r="H41" s="145"/>
      <c r="I41" s="145"/>
      <c r="J41" s="145"/>
      <c r="K41" s="144"/>
      <c r="L41" s="144"/>
      <c r="M41" s="144"/>
      <c r="N41" s="144"/>
      <c r="O41" s="144"/>
      <c r="P41" s="146"/>
      <c r="Q41" s="144"/>
      <c r="R41" s="144"/>
    </row>
    <row r="42" spans="1:18">
      <c r="A42" s="144"/>
      <c r="B42" s="144"/>
      <c r="C42" s="144"/>
      <c r="D42" s="144"/>
      <c r="E42" s="144"/>
      <c r="F42" s="146"/>
      <c r="G42" s="145"/>
      <c r="H42" s="145"/>
      <c r="I42" s="145"/>
      <c r="J42" s="145"/>
      <c r="K42" s="144"/>
      <c r="L42" s="144"/>
      <c r="M42" s="144"/>
      <c r="N42" s="144"/>
      <c r="O42" s="144"/>
      <c r="P42" s="146"/>
      <c r="Q42" s="144"/>
      <c r="R42" s="144"/>
    </row>
    <row r="43" spans="1:18">
      <c r="A43" s="144"/>
      <c r="B43" s="144"/>
      <c r="C43" s="144"/>
      <c r="D43" s="144"/>
      <c r="E43" s="144"/>
      <c r="F43" s="146"/>
      <c r="G43" s="145"/>
      <c r="H43" s="145"/>
      <c r="I43" s="145"/>
      <c r="J43" s="145"/>
      <c r="K43" s="144"/>
      <c r="L43" s="144"/>
      <c r="M43" s="144"/>
      <c r="N43" s="144"/>
      <c r="O43" s="144"/>
      <c r="P43" s="146"/>
      <c r="Q43" s="144"/>
      <c r="R43" s="144"/>
    </row>
    <row r="44" spans="1:18">
      <c r="A44" s="144"/>
      <c r="B44" s="144"/>
      <c r="C44" s="144"/>
      <c r="D44" s="144"/>
      <c r="E44" s="144"/>
      <c r="F44" s="146"/>
      <c r="G44" s="145"/>
      <c r="H44" s="145"/>
      <c r="I44" s="145"/>
      <c r="J44" s="145"/>
      <c r="K44" s="144"/>
      <c r="L44" s="144"/>
      <c r="M44" s="144"/>
      <c r="N44" s="144"/>
      <c r="O44" s="144"/>
      <c r="P44" s="146"/>
      <c r="Q44" s="144"/>
      <c r="R44" s="144"/>
    </row>
    <row r="45" spans="1:18">
      <c r="A45" s="144"/>
      <c r="B45" s="144"/>
      <c r="C45" s="144"/>
      <c r="D45" s="144"/>
      <c r="E45" s="144"/>
      <c r="F45" s="146"/>
      <c r="G45" s="145"/>
      <c r="H45" s="145"/>
      <c r="I45" s="145"/>
      <c r="J45" s="145"/>
      <c r="K45" s="144"/>
      <c r="L45" s="144"/>
      <c r="M45" s="144"/>
      <c r="N45" s="144"/>
      <c r="O45" s="144"/>
      <c r="P45" s="146"/>
      <c r="Q45" s="144"/>
      <c r="R45" s="144"/>
    </row>
    <row r="46" spans="1:18">
      <c r="A46" s="144"/>
      <c r="B46" s="144"/>
      <c r="C46" s="144"/>
      <c r="D46" s="144"/>
      <c r="E46" s="144"/>
      <c r="F46" s="146"/>
      <c r="G46" s="145"/>
      <c r="H46" s="145"/>
      <c r="I46" s="145"/>
      <c r="J46" s="145"/>
      <c r="K46" s="144"/>
      <c r="L46" s="144"/>
      <c r="M46" s="144"/>
      <c r="N46" s="144"/>
      <c r="O46" s="144"/>
      <c r="P46" s="146"/>
      <c r="Q46" s="144"/>
      <c r="R46" s="144"/>
    </row>
    <row r="47" spans="1:18">
      <c r="A47" s="144"/>
      <c r="B47" s="144"/>
      <c r="C47" s="144"/>
      <c r="D47" s="144"/>
      <c r="E47" s="144"/>
      <c r="F47" s="146"/>
      <c r="G47" s="145"/>
      <c r="H47" s="145"/>
      <c r="I47" s="145"/>
      <c r="J47" s="145"/>
      <c r="K47" s="144"/>
      <c r="L47" s="144"/>
      <c r="M47" s="144"/>
      <c r="N47" s="144"/>
      <c r="O47" s="144"/>
      <c r="P47" s="146"/>
      <c r="Q47" s="144"/>
      <c r="R47" s="144"/>
    </row>
    <row r="48" spans="1:18">
      <c r="A48" s="144"/>
      <c r="B48" s="144"/>
      <c r="C48" s="144"/>
      <c r="D48" s="144"/>
      <c r="E48" s="144"/>
      <c r="F48" s="146"/>
      <c r="G48" s="145"/>
      <c r="H48" s="145"/>
      <c r="I48" s="145"/>
      <c r="J48" s="145"/>
      <c r="K48" s="144"/>
      <c r="L48" s="144"/>
      <c r="M48" s="144"/>
      <c r="N48" s="144"/>
      <c r="O48" s="144"/>
      <c r="P48" s="146"/>
      <c r="Q48" s="144"/>
      <c r="R48" s="144"/>
    </row>
    <row r="49" spans="1:18">
      <c r="A49" s="144"/>
      <c r="B49" s="144"/>
      <c r="C49" s="144"/>
      <c r="D49" s="144"/>
      <c r="E49" s="144"/>
      <c r="F49" s="146"/>
      <c r="G49" s="145"/>
      <c r="H49" s="145"/>
      <c r="I49" s="145"/>
      <c r="J49" s="145"/>
      <c r="K49" s="144"/>
      <c r="L49" s="144"/>
      <c r="M49" s="144"/>
      <c r="N49" s="144"/>
      <c r="O49" s="144"/>
      <c r="P49" s="146"/>
      <c r="Q49" s="144"/>
      <c r="R49" s="144"/>
    </row>
    <row r="50" spans="1:18">
      <c r="A50" s="144"/>
      <c r="B50" s="144"/>
      <c r="C50" s="144"/>
      <c r="D50" s="144"/>
      <c r="E50" s="144"/>
      <c r="F50" s="146"/>
      <c r="G50" s="145"/>
      <c r="H50" s="145"/>
      <c r="I50" s="145"/>
      <c r="J50" s="145"/>
      <c r="K50" s="144"/>
      <c r="L50" s="144"/>
      <c r="M50" s="144"/>
      <c r="N50" s="144"/>
      <c r="O50" s="144"/>
      <c r="P50" s="146"/>
      <c r="Q50" s="144"/>
      <c r="R50" s="144"/>
    </row>
    <row r="51" spans="1:18">
      <c r="A51" s="144"/>
      <c r="B51" s="144"/>
      <c r="C51" s="144"/>
      <c r="D51" s="144"/>
      <c r="E51" s="144"/>
      <c r="F51" s="146"/>
      <c r="G51" s="145"/>
      <c r="H51" s="145"/>
      <c r="I51" s="145"/>
      <c r="J51" s="145"/>
      <c r="K51" s="144"/>
      <c r="L51" s="144"/>
      <c r="M51" s="144"/>
      <c r="N51" s="144"/>
      <c r="O51" s="144"/>
      <c r="P51" s="146"/>
      <c r="Q51" s="144"/>
      <c r="R51" s="144"/>
    </row>
    <row r="52" spans="1:18">
      <c r="A52" s="144"/>
      <c r="B52" s="144"/>
      <c r="C52" s="144"/>
      <c r="D52" s="144"/>
      <c r="E52" s="144"/>
      <c r="F52" s="146"/>
      <c r="G52" s="145"/>
      <c r="H52" s="145"/>
      <c r="I52" s="145"/>
      <c r="J52" s="145"/>
      <c r="K52" s="144"/>
      <c r="L52" s="144"/>
      <c r="M52" s="144"/>
      <c r="N52" s="144"/>
      <c r="O52" s="144"/>
      <c r="P52" s="146"/>
      <c r="Q52" s="144"/>
      <c r="R52" s="144"/>
    </row>
    <row r="53" spans="1:18">
      <c r="A53" s="144"/>
      <c r="B53" s="144"/>
      <c r="C53" s="144"/>
      <c r="D53" s="144"/>
      <c r="E53" s="144"/>
      <c r="F53" s="146"/>
      <c r="G53" s="145"/>
      <c r="H53" s="145"/>
      <c r="I53" s="145"/>
      <c r="J53" s="145"/>
      <c r="K53" s="144"/>
      <c r="L53" s="144"/>
      <c r="M53" s="144"/>
      <c r="N53" s="144"/>
      <c r="O53" s="144"/>
      <c r="P53" s="146"/>
      <c r="Q53" s="144"/>
      <c r="R53" s="144"/>
    </row>
    <row r="54" spans="1:18">
      <c r="A54" s="144"/>
      <c r="B54" s="144"/>
      <c r="C54" s="144"/>
      <c r="D54" s="144"/>
      <c r="E54" s="144"/>
      <c r="F54" s="146"/>
      <c r="G54" s="145"/>
      <c r="H54" s="145"/>
      <c r="I54" s="145"/>
      <c r="J54" s="145"/>
      <c r="K54" s="144"/>
      <c r="L54" s="144"/>
      <c r="M54" s="144"/>
      <c r="N54" s="144"/>
      <c r="O54" s="144"/>
      <c r="P54" s="146"/>
      <c r="Q54" s="144"/>
      <c r="R54" s="144"/>
    </row>
    <row r="55" spans="1:18">
      <c r="A55" s="144"/>
      <c r="B55" s="144"/>
      <c r="C55" s="144"/>
      <c r="D55" s="144"/>
      <c r="E55" s="144"/>
      <c r="F55" s="146"/>
      <c r="G55" s="145"/>
      <c r="H55" s="145"/>
      <c r="I55" s="145"/>
      <c r="J55" s="145"/>
      <c r="K55" s="144"/>
      <c r="L55" s="144"/>
      <c r="M55" s="144"/>
      <c r="N55" s="144"/>
      <c r="O55" s="144"/>
      <c r="P55" s="146"/>
      <c r="Q55" s="144"/>
      <c r="R55" s="144"/>
    </row>
    <row r="56" spans="1:18">
      <c r="A56" s="144"/>
      <c r="B56" s="144"/>
      <c r="C56" s="144"/>
      <c r="D56" s="144"/>
      <c r="E56" s="144"/>
      <c r="F56" s="146"/>
      <c r="G56" s="145"/>
      <c r="H56" s="145"/>
      <c r="I56" s="145"/>
      <c r="J56" s="145"/>
      <c r="K56" s="144"/>
      <c r="L56" s="144"/>
      <c r="M56" s="144"/>
      <c r="N56" s="144"/>
      <c r="O56" s="144"/>
      <c r="P56" s="146"/>
      <c r="Q56" s="144"/>
      <c r="R56" s="144"/>
    </row>
    <row r="57" spans="1:18">
      <c r="A57" s="144"/>
      <c r="B57" s="144"/>
      <c r="C57" s="144"/>
      <c r="D57" s="144"/>
      <c r="E57" s="144"/>
      <c r="F57" s="146"/>
      <c r="G57" s="145"/>
      <c r="H57" s="145"/>
      <c r="I57" s="145"/>
      <c r="J57" s="145"/>
      <c r="K57" s="144"/>
      <c r="L57" s="144"/>
      <c r="M57" s="144"/>
      <c r="N57" s="144"/>
      <c r="O57" s="144"/>
      <c r="P57" s="146"/>
      <c r="Q57" s="144"/>
      <c r="R57" s="144"/>
    </row>
    <row r="58" spans="1:18">
      <c r="A58" s="144"/>
      <c r="B58" s="144"/>
      <c r="C58" s="144"/>
      <c r="D58" s="144"/>
      <c r="E58" s="149"/>
      <c r="F58" s="146"/>
      <c r="G58" s="145"/>
      <c r="H58" s="145"/>
      <c r="I58" s="145"/>
      <c r="J58" s="145"/>
      <c r="K58" s="144"/>
      <c r="L58" s="144"/>
      <c r="M58" s="144"/>
      <c r="N58" s="144"/>
      <c r="O58" s="144"/>
      <c r="P58" s="146"/>
      <c r="Q58" s="144"/>
      <c r="R58" s="144"/>
    </row>
    <row r="59" spans="1:18">
      <c r="A59" s="144"/>
      <c r="B59" s="144"/>
      <c r="C59" s="144"/>
      <c r="D59" s="144"/>
      <c r="E59" s="149"/>
      <c r="F59" s="146"/>
      <c r="G59" s="145"/>
      <c r="H59" s="145"/>
      <c r="I59" s="145"/>
      <c r="J59" s="145"/>
      <c r="K59" s="144"/>
      <c r="L59" s="144"/>
      <c r="M59" s="144"/>
      <c r="N59" s="144"/>
      <c r="O59" s="144"/>
      <c r="P59" s="146"/>
      <c r="Q59" s="144"/>
      <c r="R59" s="144"/>
    </row>
    <row r="60" spans="1:18">
      <c r="A60" s="144"/>
      <c r="B60" s="144"/>
      <c r="C60" s="144"/>
      <c r="D60" s="144"/>
      <c r="E60" s="149"/>
      <c r="F60" s="146"/>
      <c r="G60" s="145"/>
      <c r="H60" s="145"/>
      <c r="I60" s="145"/>
      <c r="J60" s="145"/>
      <c r="K60" s="144"/>
      <c r="L60" s="144"/>
      <c r="M60" s="144"/>
      <c r="N60" s="144"/>
      <c r="O60" s="144"/>
      <c r="P60" s="146"/>
      <c r="Q60" s="144"/>
      <c r="R60" s="144"/>
    </row>
    <row r="61" spans="1:18">
      <c r="A61" s="144"/>
      <c r="B61" s="144"/>
      <c r="C61" s="144"/>
      <c r="D61" s="144"/>
      <c r="E61" s="149"/>
      <c r="F61" s="146"/>
      <c r="G61" s="145"/>
      <c r="H61" s="145"/>
      <c r="I61" s="145"/>
      <c r="J61" s="145"/>
      <c r="K61" s="144"/>
      <c r="L61" s="144"/>
      <c r="M61" s="144"/>
      <c r="N61" s="144"/>
      <c r="O61" s="144"/>
      <c r="P61" s="146"/>
      <c r="Q61" s="144"/>
      <c r="R61" s="144"/>
    </row>
    <row r="62" spans="1:18">
      <c r="A62" s="144"/>
      <c r="B62" s="144"/>
      <c r="C62" s="144"/>
      <c r="D62" s="144"/>
      <c r="E62" s="149"/>
      <c r="F62" s="146"/>
      <c r="G62" s="145"/>
      <c r="H62" s="145"/>
      <c r="I62" s="145"/>
      <c r="J62" s="145"/>
      <c r="K62" s="144"/>
      <c r="L62" s="144"/>
      <c r="M62" s="144"/>
      <c r="N62" s="144"/>
      <c r="O62" s="144"/>
      <c r="P62" s="146"/>
      <c r="Q62" s="144"/>
      <c r="R62" s="144"/>
    </row>
    <row r="63" spans="1:18">
      <c r="A63" s="144"/>
      <c r="B63" s="144"/>
      <c r="C63" s="144"/>
      <c r="D63" s="144"/>
      <c r="E63" s="149"/>
      <c r="F63" s="146"/>
      <c r="G63" s="145"/>
      <c r="H63" s="145"/>
      <c r="I63" s="145"/>
      <c r="J63" s="145"/>
      <c r="K63" s="144"/>
      <c r="L63" s="144"/>
      <c r="M63" s="144"/>
      <c r="N63" s="144"/>
      <c r="O63" s="144"/>
      <c r="P63" s="146"/>
      <c r="Q63" s="144"/>
      <c r="R63" s="144"/>
    </row>
    <row r="64" spans="1:18">
      <c r="A64" s="144"/>
      <c r="B64" s="144"/>
      <c r="C64" s="144"/>
      <c r="D64" s="144"/>
      <c r="E64" s="149"/>
      <c r="F64" s="146"/>
      <c r="G64" s="145"/>
      <c r="H64" s="145"/>
      <c r="I64" s="145"/>
      <c r="J64" s="145"/>
      <c r="K64" s="144"/>
      <c r="L64" s="144"/>
      <c r="M64" s="144"/>
      <c r="N64" s="144"/>
      <c r="O64" s="144"/>
      <c r="P64" s="146"/>
      <c r="Q64" s="144"/>
      <c r="R64" s="144"/>
    </row>
    <row r="65" spans="1:18">
      <c r="A65" s="145"/>
      <c r="B65" s="145"/>
      <c r="C65" s="145"/>
      <c r="D65" s="145"/>
      <c r="E65" s="149"/>
      <c r="F65" s="146"/>
      <c r="G65" s="145"/>
      <c r="H65" s="145"/>
      <c r="I65" s="145"/>
      <c r="J65" s="145"/>
      <c r="K65" s="145"/>
      <c r="L65" s="145"/>
      <c r="M65" s="145"/>
      <c r="N65" s="145"/>
      <c r="O65" s="145"/>
      <c r="P65" s="160"/>
      <c r="Q65" s="145"/>
      <c r="R65" s="145"/>
    </row>
    <row r="66" spans="1:18">
      <c r="A66" s="145"/>
      <c r="B66" s="145"/>
      <c r="C66" s="145"/>
      <c r="D66" s="145"/>
      <c r="E66" s="149"/>
      <c r="F66" s="146"/>
      <c r="G66" s="145"/>
      <c r="H66" s="145"/>
      <c r="I66" s="145"/>
      <c r="J66" s="145"/>
      <c r="K66" s="145"/>
      <c r="L66" s="145"/>
      <c r="M66" s="145"/>
      <c r="N66" s="145"/>
      <c r="O66" s="145"/>
      <c r="P66" s="160"/>
      <c r="Q66" s="145"/>
      <c r="R66" s="145"/>
    </row>
    <row r="67" spans="1:18">
      <c r="A67" s="145"/>
      <c r="B67" s="145"/>
      <c r="C67" s="145"/>
      <c r="D67" s="145"/>
      <c r="E67" s="149"/>
      <c r="F67" s="146"/>
      <c r="G67" s="145"/>
      <c r="H67" s="145"/>
      <c r="I67" s="145"/>
      <c r="J67" s="145"/>
      <c r="K67" s="145"/>
      <c r="L67" s="145"/>
      <c r="M67" s="145"/>
      <c r="N67" s="145"/>
      <c r="O67" s="145"/>
      <c r="P67" s="160"/>
      <c r="Q67" s="145"/>
      <c r="R67" s="145"/>
    </row>
    <row r="68" spans="1:18">
      <c r="A68" s="145"/>
      <c r="B68" s="145"/>
      <c r="C68" s="145"/>
      <c r="D68" s="145"/>
      <c r="E68" s="149"/>
      <c r="F68" s="146"/>
      <c r="G68" s="145"/>
      <c r="H68" s="145"/>
      <c r="I68" s="145"/>
      <c r="J68" s="145"/>
      <c r="K68" s="145"/>
      <c r="L68" s="145"/>
      <c r="M68" s="145"/>
      <c r="N68" s="145"/>
      <c r="O68" s="145"/>
      <c r="P68" s="160"/>
      <c r="Q68" s="145"/>
      <c r="R68" s="145"/>
    </row>
    <row r="69" spans="1:18">
      <c r="A69" s="145"/>
      <c r="B69" s="145"/>
      <c r="C69" s="145"/>
      <c r="D69" s="145"/>
      <c r="E69" s="149"/>
      <c r="F69" s="146"/>
      <c r="G69" s="145"/>
      <c r="H69" s="145"/>
      <c r="I69" s="145"/>
      <c r="J69" s="145"/>
      <c r="K69" s="145"/>
      <c r="L69" s="145"/>
      <c r="M69" s="145"/>
      <c r="N69" s="145"/>
      <c r="O69" s="145"/>
      <c r="P69" s="160"/>
      <c r="Q69" s="145"/>
      <c r="R69" s="145"/>
    </row>
    <row r="70" spans="1:18">
      <c r="A70" s="145"/>
      <c r="B70" s="145"/>
      <c r="C70" s="145"/>
      <c r="D70" s="145"/>
      <c r="E70" s="144"/>
      <c r="F70" s="146"/>
      <c r="G70" s="145"/>
      <c r="H70" s="145"/>
      <c r="I70" s="145"/>
      <c r="J70" s="145"/>
      <c r="K70" s="145"/>
      <c r="L70" s="145"/>
      <c r="M70" s="145"/>
      <c r="N70" s="145"/>
      <c r="O70" s="145"/>
      <c r="P70" s="160"/>
      <c r="Q70" s="145"/>
      <c r="R70" s="145"/>
    </row>
    <row r="71" spans="1:18">
      <c r="A71" s="145"/>
      <c r="B71" s="145"/>
      <c r="C71" s="145"/>
      <c r="D71" s="145"/>
      <c r="E71" s="144"/>
      <c r="F71" s="146"/>
      <c r="G71" s="145"/>
      <c r="H71" s="145"/>
      <c r="I71" s="145"/>
      <c r="J71" s="145"/>
      <c r="K71" s="145"/>
      <c r="L71" s="145"/>
      <c r="M71" s="145"/>
      <c r="N71" s="145"/>
      <c r="O71" s="145"/>
      <c r="P71" s="160"/>
      <c r="Q71" s="145"/>
      <c r="R71" s="145"/>
    </row>
    <row r="72" spans="1:18">
      <c r="A72" s="144"/>
      <c r="B72" s="144"/>
      <c r="C72" s="144"/>
      <c r="D72" s="144"/>
      <c r="E72" s="144"/>
      <c r="F72" s="146"/>
      <c r="G72" s="145"/>
      <c r="H72" s="145"/>
      <c r="I72" s="145"/>
      <c r="J72" s="145"/>
      <c r="K72" s="144"/>
      <c r="L72" s="144"/>
      <c r="M72" s="144"/>
      <c r="N72" s="144"/>
      <c r="O72" s="144"/>
      <c r="P72" s="146"/>
      <c r="Q72" s="144"/>
      <c r="R72" s="144"/>
    </row>
    <row r="73" spans="1:18">
      <c r="A73" s="144"/>
      <c r="B73" s="144"/>
      <c r="C73" s="144"/>
      <c r="D73" s="144"/>
      <c r="E73" s="144"/>
      <c r="F73" s="146"/>
      <c r="G73" s="145"/>
      <c r="H73" s="145"/>
      <c r="I73" s="145"/>
      <c r="J73" s="145"/>
      <c r="K73" s="144"/>
      <c r="L73" s="144"/>
      <c r="M73" s="144"/>
      <c r="N73" s="144"/>
      <c r="O73" s="144"/>
      <c r="P73" s="146"/>
      <c r="Q73" s="144"/>
      <c r="R73" s="144"/>
    </row>
    <row r="74" spans="1:18">
      <c r="A74" s="144"/>
      <c r="B74" s="144"/>
      <c r="C74" s="144"/>
      <c r="D74" s="144"/>
      <c r="E74" s="144"/>
      <c r="F74" s="146"/>
      <c r="G74" s="145"/>
      <c r="H74" s="145"/>
      <c r="I74" s="145"/>
      <c r="J74" s="145"/>
      <c r="K74" s="144"/>
      <c r="L74" s="144"/>
      <c r="M74" s="144"/>
      <c r="N74" s="144"/>
      <c r="O74" s="144"/>
      <c r="P74" s="146"/>
      <c r="Q74" s="144"/>
      <c r="R74" s="144"/>
    </row>
    <row r="75" spans="1:18">
      <c r="A75" s="144"/>
      <c r="B75" s="144"/>
      <c r="C75" s="144"/>
      <c r="D75" s="144"/>
      <c r="E75" s="144"/>
      <c r="F75" s="146"/>
      <c r="G75" s="145"/>
      <c r="H75" s="145"/>
      <c r="I75" s="145"/>
      <c r="J75" s="145"/>
      <c r="K75" s="144"/>
      <c r="L75" s="144"/>
      <c r="M75" s="144"/>
      <c r="N75" s="144"/>
      <c r="O75" s="144"/>
      <c r="P75" s="146"/>
      <c r="Q75" s="144"/>
      <c r="R75" s="144"/>
    </row>
    <row r="76" spans="1:18">
      <c r="A76" s="144"/>
      <c r="B76" s="144"/>
      <c r="C76" s="144"/>
      <c r="D76" s="144"/>
      <c r="E76" s="144"/>
      <c r="F76" s="146"/>
      <c r="G76" s="145"/>
      <c r="H76" s="145"/>
      <c r="I76" s="145"/>
      <c r="J76" s="145"/>
      <c r="K76" s="144"/>
      <c r="L76" s="144"/>
      <c r="M76" s="144"/>
      <c r="N76" s="144"/>
      <c r="O76" s="144"/>
      <c r="P76" s="146"/>
      <c r="Q76" s="144"/>
      <c r="R76" s="144"/>
    </row>
    <row r="77" spans="1:18">
      <c r="A77" s="144"/>
      <c r="B77" s="144"/>
      <c r="C77" s="144"/>
      <c r="D77" s="144"/>
      <c r="E77" s="144"/>
      <c r="F77" s="146"/>
      <c r="G77" s="145"/>
      <c r="H77" s="145"/>
      <c r="I77" s="145"/>
      <c r="J77" s="145"/>
      <c r="K77" s="144"/>
      <c r="L77" s="144"/>
      <c r="M77" s="144"/>
      <c r="N77" s="144"/>
      <c r="O77" s="144"/>
      <c r="P77" s="146"/>
      <c r="Q77" s="144"/>
      <c r="R77" s="144"/>
    </row>
    <row r="78" spans="1:18">
      <c r="A78" s="144"/>
      <c r="B78" s="144"/>
      <c r="C78" s="144"/>
      <c r="D78" s="144"/>
      <c r="E78" s="144"/>
      <c r="F78" s="146"/>
      <c r="G78" s="145"/>
      <c r="H78" s="145"/>
      <c r="I78" s="145"/>
      <c r="J78" s="145"/>
      <c r="K78" s="144"/>
      <c r="L78" s="144"/>
      <c r="M78" s="144"/>
      <c r="N78" s="144"/>
      <c r="O78" s="144"/>
      <c r="P78" s="146"/>
      <c r="Q78" s="144"/>
      <c r="R78" s="144"/>
    </row>
    <row r="79" spans="1:18">
      <c r="A79" s="144"/>
      <c r="B79" s="144"/>
      <c r="C79" s="144"/>
      <c r="D79" s="144"/>
      <c r="E79" s="144"/>
      <c r="F79" s="146"/>
      <c r="G79" s="145"/>
      <c r="H79" s="145"/>
      <c r="I79" s="145"/>
      <c r="J79" s="145"/>
      <c r="K79" s="144"/>
      <c r="L79" s="144"/>
      <c r="M79" s="144"/>
      <c r="N79" s="144"/>
      <c r="O79" s="144"/>
      <c r="P79" s="146"/>
      <c r="Q79" s="144"/>
      <c r="R79" s="144"/>
    </row>
    <row r="80" spans="1:18">
      <c r="A80" s="144"/>
      <c r="B80" s="144"/>
      <c r="C80" s="144"/>
      <c r="D80" s="144"/>
      <c r="E80" s="144"/>
      <c r="F80" s="146"/>
      <c r="G80" s="145"/>
      <c r="H80" s="145"/>
      <c r="I80" s="145"/>
      <c r="J80" s="145"/>
      <c r="K80" s="144"/>
      <c r="L80" s="144"/>
      <c r="M80" s="144"/>
      <c r="N80" s="144"/>
      <c r="O80" s="144"/>
      <c r="P80" s="146"/>
      <c r="Q80" s="144"/>
      <c r="R80" s="144"/>
    </row>
    <row r="81" spans="1:18">
      <c r="A81" s="144"/>
      <c r="B81" s="144"/>
      <c r="C81" s="144"/>
      <c r="D81" s="144"/>
      <c r="E81" s="144"/>
      <c r="F81" s="146"/>
      <c r="G81" s="145"/>
      <c r="H81" s="145"/>
      <c r="I81" s="145"/>
      <c r="J81" s="145"/>
      <c r="K81" s="144"/>
      <c r="L81" s="144"/>
      <c r="M81" s="144"/>
      <c r="N81" s="144"/>
      <c r="O81" s="144"/>
      <c r="P81" s="146"/>
      <c r="Q81" s="144"/>
      <c r="R81" s="144"/>
    </row>
    <row r="82" spans="1:18">
      <c r="A82" s="144"/>
      <c r="B82" s="144"/>
      <c r="C82" s="144"/>
      <c r="D82" s="144"/>
      <c r="E82" s="144"/>
      <c r="F82" s="146"/>
      <c r="G82" s="145"/>
      <c r="H82" s="145"/>
      <c r="I82" s="145"/>
      <c r="J82" s="145"/>
      <c r="K82" s="144"/>
      <c r="L82" s="144"/>
      <c r="M82" s="144"/>
      <c r="N82" s="144"/>
      <c r="O82" s="144"/>
      <c r="P82" s="146"/>
      <c r="Q82" s="144"/>
      <c r="R82" s="144"/>
    </row>
    <row r="83" spans="1:18">
      <c r="A83" s="144"/>
      <c r="B83" s="144"/>
      <c r="C83" s="144"/>
      <c r="D83" s="144"/>
      <c r="E83" s="144"/>
      <c r="F83" s="146"/>
      <c r="G83" s="145"/>
      <c r="H83" s="145"/>
      <c r="I83" s="145"/>
      <c r="J83" s="145"/>
      <c r="K83" s="144"/>
      <c r="L83" s="144"/>
      <c r="M83" s="144"/>
      <c r="N83" s="144"/>
      <c r="O83" s="144"/>
      <c r="P83" s="146"/>
      <c r="Q83" s="144"/>
      <c r="R83" s="144"/>
    </row>
    <row r="84" spans="1:18">
      <c r="A84" s="144"/>
      <c r="B84" s="144"/>
      <c r="C84" s="144"/>
      <c r="D84" s="144"/>
      <c r="E84" s="144"/>
      <c r="F84" s="146"/>
      <c r="G84" s="145"/>
      <c r="H84" s="145"/>
      <c r="I84" s="145"/>
      <c r="J84" s="145"/>
      <c r="K84" s="144"/>
      <c r="L84" s="144"/>
      <c r="M84" s="144"/>
      <c r="N84" s="144"/>
      <c r="O84" s="144"/>
      <c r="P84" s="146"/>
      <c r="Q84" s="144"/>
      <c r="R84" s="144"/>
    </row>
    <row r="85" spans="1:18">
      <c r="A85" s="144"/>
      <c r="B85" s="144"/>
      <c r="C85" s="144"/>
      <c r="D85" s="144"/>
      <c r="E85" s="144"/>
      <c r="F85" s="146"/>
      <c r="G85" s="145"/>
      <c r="H85" s="145"/>
      <c r="I85" s="145"/>
      <c r="J85" s="145"/>
      <c r="K85" s="144"/>
      <c r="L85" s="144"/>
      <c r="M85" s="144"/>
      <c r="N85" s="144"/>
      <c r="O85" s="144"/>
      <c r="P85" s="146"/>
      <c r="Q85" s="144"/>
      <c r="R85" s="144"/>
    </row>
    <row r="86" spans="1:18">
      <c r="A86" s="144"/>
      <c r="B86" s="144"/>
      <c r="C86" s="144"/>
      <c r="D86" s="144"/>
      <c r="E86" s="144"/>
      <c r="F86" s="146"/>
      <c r="G86" s="145"/>
      <c r="H86" s="145"/>
      <c r="I86" s="145"/>
      <c r="J86" s="145"/>
      <c r="K86" s="144"/>
      <c r="L86" s="144"/>
      <c r="M86" s="144"/>
      <c r="N86" s="144"/>
      <c r="O86" s="144"/>
      <c r="P86" s="146"/>
      <c r="Q86" s="144"/>
      <c r="R86" s="144"/>
    </row>
    <row r="87" spans="1:18">
      <c r="A87" s="144"/>
      <c r="B87" s="144"/>
      <c r="C87" s="144"/>
      <c r="D87" s="144"/>
      <c r="E87" s="144"/>
      <c r="F87" s="146"/>
      <c r="G87" s="145"/>
      <c r="H87" s="145"/>
      <c r="I87" s="145"/>
      <c r="J87" s="145"/>
      <c r="K87" s="144"/>
      <c r="L87" s="144"/>
      <c r="M87" s="144"/>
      <c r="N87" s="144"/>
      <c r="O87" s="144"/>
      <c r="P87" s="146"/>
      <c r="Q87" s="144"/>
      <c r="R87" s="144"/>
    </row>
    <row r="88" spans="1:18">
      <c r="A88" s="144"/>
      <c r="B88" s="144"/>
      <c r="C88" s="144"/>
      <c r="D88" s="144"/>
      <c r="E88" s="144"/>
      <c r="F88" s="146"/>
      <c r="G88" s="145"/>
      <c r="H88" s="145"/>
      <c r="I88" s="145"/>
      <c r="J88" s="145"/>
      <c r="K88" s="144"/>
      <c r="L88" s="144"/>
      <c r="M88" s="144"/>
      <c r="N88" s="144"/>
      <c r="O88" s="144"/>
      <c r="P88" s="146"/>
      <c r="Q88" s="144"/>
      <c r="R88" s="144"/>
    </row>
    <row r="89" spans="1:18">
      <c r="A89" s="144"/>
      <c r="B89" s="144"/>
      <c r="C89" s="144"/>
      <c r="D89" s="144"/>
      <c r="E89" s="144"/>
      <c r="F89" s="146"/>
      <c r="G89" s="145"/>
      <c r="H89" s="145"/>
      <c r="I89" s="145"/>
      <c r="J89" s="145"/>
      <c r="K89" s="144"/>
      <c r="L89" s="144"/>
      <c r="M89" s="144"/>
      <c r="N89" s="144"/>
      <c r="O89" s="144"/>
      <c r="P89" s="146"/>
      <c r="Q89" s="144"/>
      <c r="R89" s="144"/>
    </row>
    <row r="90" spans="1:18">
      <c r="A90" s="144"/>
      <c r="B90" s="144"/>
      <c r="C90" s="144"/>
      <c r="D90" s="144"/>
      <c r="E90" s="144"/>
      <c r="F90" s="146"/>
      <c r="G90" s="145"/>
      <c r="H90" s="145"/>
      <c r="I90" s="145"/>
      <c r="J90" s="145"/>
      <c r="K90" s="144"/>
      <c r="L90" s="144"/>
      <c r="M90" s="144"/>
      <c r="N90" s="144"/>
      <c r="O90" s="144"/>
      <c r="P90" s="146"/>
      <c r="Q90" s="144"/>
      <c r="R90" s="144"/>
    </row>
    <row r="91" spans="1:18">
      <c r="A91" s="144"/>
      <c r="B91" s="144"/>
      <c r="C91" s="144"/>
      <c r="D91" s="144"/>
      <c r="E91" s="144"/>
      <c r="F91" s="146"/>
      <c r="G91" s="145"/>
      <c r="H91" s="145"/>
      <c r="I91" s="145"/>
      <c r="J91" s="145"/>
      <c r="K91" s="144"/>
      <c r="L91" s="144"/>
      <c r="M91" s="144"/>
      <c r="N91" s="144"/>
      <c r="O91" s="144"/>
      <c r="P91" s="146"/>
      <c r="Q91" s="144"/>
      <c r="R91" s="144"/>
    </row>
    <row r="92" spans="1:18">
      <c r="A92" s="144"/>
      <c r="B92" s="144"/>
      <c r="C92" s="144"/>
      <c r="D92" s="144"/>
      <c r="E92" s="144"/>
      <c r="F92" s="146"/>
      <c r="G92" s="145"/>
      <c r="H92" s="145"/>
      <c r="I92" s="145"/>
      <c r="J92" s="145"/>
      <c r="K92" s="144"/>
      <c r="L92" s="144"/>
      <c r="M92" s="144"/>
      <c r="N92" s="144"/>
      <c r="O92" s="144"/>
      <c r="P92" s="146"/>
      <c r="Q92" s="144"/>
      <c r="R92" s="144"/>
    </row>
    <row r="93" spans="1:18">
      <c r="A93" s="144"/>
      <c r="B93" s="144"/>
      <c r="C93" s="144"/>
      <c r="D93" s="144"/>
      <c r="E93" s="144"/>
      <c r="F93" s="146"/>
      <c r="G93" s="145"/>
      <c r="H93" s="145"/>
      <c r="I93" s="145"/>
      <c r="J93" s="145"/>
      <c r="K93" s="144"/>
      <c r="L93" s="144"/>
      <c r="M93" s="144"/>
      <c r="N93" s="144"/>
      <c r="O93" s="144"/>
      <c r="P93" s="146"/>
      <c r="Q93" s="144"/>
      <c r="R93" s="144"/>
    </row>
    <row r="94" spans="1:18">
      <c r="A94" s="144"/>
      <c r="B94" s="144"/>
      <c r="C94" s="144"/>
      <c r="D94" s="144"/>
      <c r="E94" s="144"/>
      <c r="F94" s="146"/>
      <c r="G94" s="145"/>
      <c r="H94" s="145"/>
      <c r="I94" s="145"/>
      <c r="J94" s="145"/>
      <c r="K94" s="144"/>
      <c r="L94" s="144"/>
      <c r="M94" s="144"/>
      <c r="N94" s="144"/>
      <c r="O94" s="144"/>
      <c r="P94" s="146"/>
      <c r="Q94" s="144"/>
      <c r="R94" s="144"/>
    </row>
    <row r="95" spans="1:18">
      <c r="A95" s="144"/>
      <c r="B95" s="144"/>
      <c r="C95" s="144"/>
      <c r="D95" s="144"/>
      <c r="E95" s="144"/>
      <c r="F95" s="146"/>
      <c r="G95" s="145"/>
      <c r="H95" s="145"/>
      <c r="I95" s="145"/>
      <c r="J95" s="145"/>
      <c r="K95" s="144"/>
      <c r="L95" s="144"/>
      <c r="M95" s="144"/>
      <c r="N95" s="144"/>
      <c r="O95" s="144"/>
      <c r="P95" s="146"/>
      <c r="Q95" s="144"/>
      <c r="R95" s="144"/>
    </row>
    <row r="96" spans="1:18">
      <c r="A96" s="144"/>
      <c r="B96" s="144"/>
      <c r="C96" s="144"/>
      <c r="D96" s="144"/>
      <c r="E96" s="144"/>
      <c r="F96" s="146"/>
      <c r="G96" s="145"/>
      <c r="H96" s="145"/>
      <c r="I96" s="145"/>
      <c r="J96" s="145"/>
      <c r="K96" s="144"/>
      <c r="L96" s="144"/>
      <c r="M96" s="144"/>
      <c r="N96" s="144"/>
      <c r="O96" s="144"/>
      <c r="P96" s="146"/>
      <c r="Q96" s="144"/>
      <c r="R96" s="144"/>
    </row>
    <row r="97" spans="1:18">
      <c r="A97" s="144"/>
      <c r="B97" s="144"/>
      <c r="C97" s="144"/>
      <c r="D97" s="144"/>
      <c r="E97" s="144"/>
      <c r="F97" s="146"/>
      <c r="G97" s="145"/>
      <c r="H97" s="145"/>
      <c r="I97" s="145"/>
      <c r="J97" s="145"/>
      <c r="K97" s="144"/>
      <c r="L97" s="144"/>
      <c r="M97" s="144"/>
      <c r="N97" s="144"/>
      <c r="O97" s="144"/>
      <c r="P97" s="146"/>
      <c r="Q97" s="144"/>
      <c r="R97" s="144"/>
    </row>
    <row r="98" spans="1:18">
      <c r="A98" s="144"/>
      <c r="B98" s="144"/>
      <c r="C98" s="144"/>
      <c r="D98" s="144"/>
      <c r="E98" s="144"/>
      <c r="F98" s="146"/>
      <c r="G98" s="145"/>
      <c r="H98" s="145"/>
      <c r="I98" s="145"/>
      <c r="J98" s="145"/>
      <c r="K98" s="144"/>
      <c r="L98" s="144"/>
      <c r="M98" s="144"/>
      <c r="N98" s="144"/>
      <c r="O98" s="144"/>
      <c r="P98" s="146"/>
      <c r="Q98" s="144"/>
      <c r="R98" s="144"/>
    </row>
    <row r="99" spans="1:18">
      <c r="A99" s="144"/>
      <c r="B99" s="144"/>
      <c r="C99" s="144"/>
      <c r="D99" s="144"/>
      <c r="E99" s="144"/>
      <c r="F99" s="146"/>
      <c r="G99" s="145"/>
      <c r="H99" s="145"/>
      <c r="I99" s="145"/>
      <c r="J99" s="145"/>
      <c r="K99" s="144"/>
      <c r="L99" s="144"/>
      <c r="M99" s="144"/>
      <c r="N99" s="144"/>
      <c r="O99" s="144"/>
      <c r="P99" s="146"/>
      <c r="Q99" s="144"/>
      <c r="R99" s="144"/>
    </row>
    <row r="100" spans="1:18">
      <c r="A100" s="144"/>
      <c r="B100" s="144"/>
      <c r="C100" s="144"/>
      <c r="D100" s="144"/>
      <c r="E100" s="144"/>
      <c r="F100" s="146"/>
      <c r="G100" s="145"/>
      <c r="H100" s="145"/>
      <c r="I100" s="145"/>
      <c r="J100" s="145"/>
      <c r="K100" s="144"/>
      <c r="L100" s="144"/>
      <c r="M100" s="144"/>
      <c r="N100" s="144"/>
      <c r="O100" s="144"/>
      <c r="P100" s="146"/>
      <c r="Q100" s="144"/>
      <c r="R100" s="144"/>
    </row>
    <row r="101" spans="1:18">
      <c r="A101" s="144"/>
      <c r="B101" s="144"/>
      <c r="C101" s="144"/>
      <c r="D101" s="144"/>
      <c r="E101" s="144"/>
      <c r="F101" s="146"/>
      <c r="G101" s="145"/>
      <c r="H101" s="145"/>
      <c r="I101" s="145"/>
      <c r="J101" s="145"/>
      <c r="K101" s="144"/>
      <c r="L101" s="144"/>
      <c r="M101" s="144"/>
      <c r="N101" s="144"/>
      <c r="O101" s="144"/>
      <c r="P101" s="146"/>
      <c r="Q101" s="144"/>
      <c r="R101" s="144"/>
    </row>
    <row r="102" spans="1:18">
      <c r="A102" s="144"/>
      <c r="B102" s="144"/>
      <c r="C102" s="144"/>
      <c r="D102" s="144"/>
      <c r="E102" s="144"/>
      <c r="F102" s="146"/>
      <c r="G102" s="145"/>
      <c r="H102" s="145"/>
      <c r="I102" s="145"/>
      <c r="J102" s="145"/>
      <c r="K102" s="144"/>
      <c r="L102" s="144"/>
      <c r="M102" s="144"/>
      <c r="N102" s="144"/>
      <c r="O102" s="144"/>
      <c r="P102" s="146"/>
      <c r="Q102" s="144"/>
      <c r="R102" s="144"/>
    </row>
    <row r="103" spans="1:18">
      <c r="A103" s="144"/>
      <c r="B103" s="144"/>
      <c r="C103" s="144"/>
      <c r="D103" s="144"/>
      <c r="E103" s="144"/>
      <c r="F103" s="146"/>
      <c r="G103" s="145"/>
      <c r="H103" s="145"/>
      <c r="I103" s="145"/>
      <c r="J103" s="145"/>
      <c r="K103" s="144"/>
      <c r="L103" s="144"/>
      <c r="M103" s="144"/>
      <c r="N103" s="144"/>
      <c r="O103" s="144"/>
      <c r="P103" s="146"/>
      <c r="Q103" s="144"/>
      <c r="R103" s="144"/>
    </row>
    <row r="104" spans="1:18">
      <c r="A104" s="144"/>
      <c r="B104" s="144"/>
      <c r="C104" s="144"/>
      <c r="D104" s="144"/>
      <c r="E104" s="144"/>
      <c r="F104" s="146"/>
      <c r="G104" s="145"/>
      <c r="H104" s="145"/>
      <c r="I104" s="145"/>
      <c r="J104" s="145"/>
      <c r="K104" s="144"/>
      <c r="L104" s="144"/>
      <c r="M104" s="144"/>
      <c r="N104" s="144"/>
      <c r="O104" s="144"/>
      <c r="P104" s="146"/>
      <c r="Q104" s="144"/>
      <c r="R104" s="144"/>
    </row>
    <row r="105" spans="1:18">
      <c r="A105" s="144"/>
      <c r="B105" s="144"/>
      <c r="C105" s="144"/>
      <c r="D105" s="144"/>
      <c r="E105" s="144"/>
      <c r="F105" s="146"/>
      <c r="G105" s="145"/>
      <c r="H105" s="145"/>
      <c r="I105" s="145"/>
      <c r="J105" s="145"/>
      <c r="K105" s="144"/>
      <c r="L105" s="144"/>
      <c r="M105" s="144"/>
      <c r="N105" s="144"/>
      <c r="O105" s="144"/>
      <c r="P105" s="146"/>
      <c r="Q105" s="144"/>
      <c r="R105" s="144"/>
    </row>
    <row r="106" spans="1:18">
      <c r="A106" s="144"/>
      <c r="B106" s="144"/>
      <c r="C106" s="144"/>
      <c r="D106" s="144"/>
      <c r="E106" s="144"/>
      <c r="F106" s="146"/>
      <c r="G106" s="145"/>
      <c r="H106" s="145"/>
      <c r="I106" s="145"/>
      <c r="J106" s="145"/>
      <c r="K106" s="144"/>
      <c r="L106" s="144"/>
      <c r="M106" s="144"/>
      <c r="N106" s="144"/>
      <c r="O106" s="144"/>
      <c r="P106" s="146"/>
      <c r="Q106" s="144"/>
      <c r="R106" s="144"/>
    </row>
    <row r="107" spans="1:18">
      <c r="A107" s="144"/>
      <c r="B107" s="144"/>
      <c r="C107" s="144"/>
      <c r="D107" s="144"/>
      <c r="E107" s="144"/>
      <c r="F107" s="146"/>
      <c r="G107" s="145"/>
      <c r="H107" s="145"/>
      <c r="I107" s="145"/>
      <c r="J107" s="145"/>
      <c r="K107" s="144"/>
      <c r="L107" s="144"/>
      <c r="M107" s="144"/>
      <c r="N107" s="144"/>
      <c r="O107" s="144"/>
      <c r="P107" s="146"/>
      <c r="Q107" s="144"/>
      <c r="R107" s="144"/>
    </row>
    <row r="108" spans="1:18">
      <c r="A108" s="144"/>
      <c r="B108" s="144"/>
      <c r="C108" s="144"/>
      <c r="D108" s="144"/>
      <c r="E108" s="144"/>
      <c r="F108" s="146"/>
      <c r="G108" s="145"/>
      <c r="H108" s="145"/>
      <c r="I108" s="145"/>
      <c r="J108" s="145"/>
      <c r="K108" s="144"/>
      <c r="L108" s="144"/>
      <c r="M108" s="144"/>
      <c r="N108" s="144"/>
      <c r="O108" s="144"/>
      <c r="P108" s="146"/>
      <c r="Q108" s="144"/>
      <c r="R108" s="144"/>
    </row>
    <row r="109" spans="1:18">
      <c r="A109" s="144"/>
      <c r="B109" s="144"/>
      <c r="C109" s="144"/>
      <c r="D109" s="144"/>
      <c r="E109" s="144"/>
      <c r="F109" s="146"/>
      <c r="G109" s="145"/>
      <c r="H109" s="145"/>
      <c r="I109" s="145"/>
      <c r="J109" s="145"/>
      <c r="K109" s="144"/>
      <c r="L109" s="144"/>
      <c r="M109" s="144"/>
      <c r="N109" s="144"/>
      <c r="O109" s="144"/>
      <c r="P109" s="146"/>
      <c r="Q109" s="144"/>
      <c r="R109" s="144"/>
    </row>
    <row r="110" spans="1:18">
      <c r="A110" s="144"/>
      <c r="B110" s="144"/>
      <c r="C110" s="144"/>
      <c r="D110" s="144"/>
      <c r="E110" s="144"/>
      <c r="F110" s="146"/>
      <c r="G110" s="145"/>
      <c r="H110" s="145"/>
      <c r="I110" s="145"/>
      <c r="J110" s="145"/>
      <c r="K110" s="144"/>
      <c r="L110" s="144"/>
      <c r="M110" s="144"/>
      <c r="N110" s="144"/>
      <c r="O110" s="144"/>
      <c r="P110" s="146"/>
      <c r="Q110" s="144"/>
      <c r="R110" s="144"/>
    </row>
    <row r="111" spans="1:18">
      <c r="A111" s="144"/>
      <c r="B111" s="144"/>
      <c r="C111" s="144"/>
      <c r="D111" s="144"/>
      <c r="E111" s="144"/>
      <c r="F111" s="146"/>
      <c r="G111" s="145"/>
      <c r="H111" s="145"/>
      <c r="I111" s="145"/>
      <c r="J111" s="145"/>
      <c r="K111" s="144"/>
      <c r="L111" s="144"/>
      <c r="M111" s="144"/>
      <c r="N111" s="144"/>
      <c r="O111" s="144"/>
      <c r="P111" s="146"/>
      <c r="Q111" s="144"/>
      <c r="R111" s="144"/>
    </row>
    <row r="112" spans="1:18">
      <c r="A112" s="144"/>
      <c r="B112" s="144"/>
      <c r="C112" s="144"/>
      <c r="D112" s="144"/>
      <c r="E112" s="144"/>
      <c r="F112" s="146"/>
      <c r="G112" s="145"/>
      <c r="H112" s="145"/>
      <c r="I112" s="145"/>
      <c r="J112" s="145"/>
      <c r="K112" s="144"/>
      <c r="L112" s="144"/>
      <c r="M112" s="144"/>
      <c r="N112" s="144"/>
      <c r="O112" s="144"/>
      <c r="P112" s="146"/>
      <c r="Q112" s="144"/>
      <c r="R112" s="144"/>
    </row>
    <row r="113" spans="1:18">
      <c r="A113" s="144"/>
      <c r="B113" s="144"/>
      <c r="C113" s="144"/>
      <c r="D113" s="144"/>
      <c r="E113" s="144"/>
      <c r="F113" s="146"/>
      <c r="G113" s="145"/>
      <c r="H113" s="145"/>
      <c r="I113" s="145"/>
      <c r="J113" s="145"/>
      <c r="K113" s="144"/>
      <c r="L113" s="144"/>
      <c r="M113" s="144"/>
      <c r="N113" s="144"/>
      <c r="O113" s="144"/>
      <c r="P113" s="146"/>
      <c r="Q113" s="144"/>
      <c r="R113" s="144"/>
    </row>
    <row r="114" spans="1:18">
      <c r="A114" s="144"/>
      <c r="B114" s="144"/>
      <c r="C114" s="144"/>
      <c r="D114" s="144"/>
      <c r="E114" s="144"/>
      <c r="F114" s="146"/>
      <c r="G114" s="145"/>
      <c r="H114" s="145"/>
      <c r="I114" s="145"/>
      <c r="J114" s="145"/>
      <c r="K114" s="144"/>
      <c r="L114" s="144"/>
      <c r="M114" s="144"/>
      <c r="N114" s="144"/>
      <c r="O114" s="144"/>
      <c r="P114" s="146"/>
      <c r="Q114" s="144"/>
      <c r="R114" s="144"/>
    </row>
    <row r="115" spans="1:18">
      <c r="A115" s="144"/>
      <c r="B115" s="144"/>
      <c r="C115" s="144"/>
      <c r="D115" s="144"/>
      <c r="E115" s="144"/>
      <c r="F115" s="146"/>
      <c r="G115" s="145"/>
      <c r="H115" s="145"/>
      <c r="I115" s="145"/>
      <c r="J115" s="145"/>
      <c r="K115" s="144"/>
      <c r="L115" s="144"/>
      <c r="M115" s="144"/>
      <c r="N115" s="144"/>
      <c r="O115" s="144"/>
      <c r="P115" s="146"/>
      <c r="Q115" s="144"/>
      <c r="R115" s="144"/>
    </row>
    <row r="116" spans="1:18">
      <c r="A116" s="144"/>
      <c r="B116" s="144"/>
      <c r="C116" s="144"/>
      <c r="D116" s="144"/>
      <c r="E116" s="144"/>
      <c r="F116" s="146"/>
      <c r="G116" s="145"/>
      <c r="H116" s="145"/>
      <c r="I116" s="145"/>
      <c r="J116" s="145"/>
      <c r="K116" s="144"/>
      <c r="L116" s="144"/>
      <c r="M116" s="144"/>
      <c r="N116" s="144"/>
      <c r="O116" s="144"/>
      <c r="P116" s="146"/>
      <c r="Q116" s="144"/>
      <c r="R116" s="144"/>
    </row>
    <row r="117" spans="1:18">
      <c r="A117" s="144"/>
      <c r="B117" s="144"/>
      <c r="C117" s="144"/>
      <c r="D117" s="144"/>
      <c r="E117" s="144"/>
      <c r="F117" s="146"/>
      <c r="G117" s="145"/>
      <c r="H117" s="145"/>
      <c r="I117" s="145"/>
      <c r="J117" s="145"/>
      <c r="K117" s="144"/>
      <c r="L117" s="144"/>
      <c r="M117" s="144"/>
      <c r="N117" s="144"/>
      <c r="O117" s="144"/>
      <c r="P117" s="146"/>
      <c r="Q117" s="144"/>
      <c r="R117" s="144"/>
    </row>
    <row r="118" spans="1:18">
      <c r="A118" s="144"/>
      <c r="B118" s="144"/>
      <c r="C118" s="144"/>
      <c r="D118" s="144"/>
      <c r="E118" s="144"/>
      <c r="F118" s="146"/>
      <c r="G118" s="145"/>
      <c r="H118" s="145"/>
      <c r="I118" s="145"/>
      <c r="J118" s="145"/>
      <c r="K118" s="144"/>
      <c r="L118" s="144"/>
      <c r="M118" s="144"/>
      <c r="N118" s="144"/>
      <c r="O118" s="144"/>
      <c r="P118" s="146"/>
      <c r="Q118" s="144"/>
      <c r="R118" s="144"/>
    </row>
    <row r="119" spans="1:18">
      <c r="A119" s="144"/>
      <c r="B119" s="144"/>
      <c r="C119" s="144"/>
      <c r="D119" s="144"/>
      <c r="E119" s="144"/>
      <c r="F119" s="146"/>
      <c r="G119" s="145"/>
      <c r="H119" s="145"/>
      <c r="I119" s="145"/>
      <c r="J119" s="145"/>
      <c r="K119" s="144"/>
      <c r="L119" s="144"/>
      <c r="M119" s="144"/>
      <c r="N119" s="144"/>
      <c r="O119" s="144"/>
      <c r="P119" s="146"/>
      <c r="Q119" s="144"/>
      <c r="R119" s="144"/>
    </row>
    <row r="120" spans="1:18">
      <c r="A120" s="144"/>
      <c r="B120" s="144"/>
      <c r="C120" s="144"/>
      <c r="D120" s="144"/>
      <c r="E120" s="144"/>
      <c r="F120" s="146"/>
      <c r="G120" s="145"/>
      <c r="H120" s="145"/>
      <c r="I120" s="145"/>
      <c r="J120" s="145"/>
      <c r="K120" s="144"/>
      <c r="L120" s="144"/>
      <c r="M120" s="144"/>
      <c r="N120" s="144"/>
      <c r="O120" s="144"/>
      <c r="P120" s="146"/>
      <c r="Q120" s="144"/>
      <c r="R120" s="144"/>
    </row>
    <row r="121" spans="1:18">
      <c r="A121" s="144"/>
      <c r="B121" s="144"/>
      <c r="C121" s="144"/>
      <c r="D121" s="144"/>
      <c r="E121" s="144"/>
      <c r="F121" s="146"/>
      <c r="G121" s="145"/>
      <c r="H121" s="145"/>
      <c r="I121" s="145"/>
      <c r="J121" s="145"/>
      <c r="K121" s="144"/>
      <c r="L121" s="144"/>
      <c r="M121" s="144"/>
      <c r="N121" s="144"/>
      <c r="O121" s="144"/>
      <c r="P121" s="146"/>
      <c r="Q121" s="144"/>
      <c r="R121" s="144"/>
    </row>
    <row r="122" spans="1:18">
      <c r="A122" s="144"/>
      <c r="B122" s="144"/>
      <c r="C122" s="144"/>
      <c r="D122" s="144"/>
      <c r="E122" s="144"/>
      <c r="F122" s="146"/>
      <c r="G122" s="145"/>
      <c r="H122" s="145"/>
      <c r="I122" s="145"/>
      <c r="J122" s="145"/>
      <c r="K122" s="144"/>
      <c r="L122" s="144"/>
      <c r="M122" s="144"/>
      <c r="N122" s="144"/>
      <c r="O122" s="144"/>
      <c r="P122" s="146"/>
      <c r="Q122" s="144"/>
      <c r="R122" s="144"/>
    </row>
    <row r="123" spans="1:18">
      <c r="A123" s="144"/>
      <c r="B123" s="144"/>
      <c r="C123" s="144"/>
      <c r="D123" s="144"/>
      <c r="E123" s="144"/>
      <c r="F123" s="146"/>
      <c r="G123" s="145"/>
      <c r="H123" s="145"/>
      <c r="I123" s="145"/>
      <c r="J123" s="145"/>
      <c r="K123" s="144"/>
      <c r="L123" s="144"/>
      <c r="M123" s="144"/>
      <c r="N123" s="144"/>
      <c r="O123" s="144"/>
      <c r="P123" s="146"/>
      <c r="Q123" s="144"/>
      <c r="R123" s="144"/>
    </row>
    <row r="124" spans="1:18">
      <c r="A124" s="144"/>
      <c r="B124" s="144"/>
      <c r="C124" s="144"/>
      <c r="D124" s="144"/>
      <c r="E124" s="144"/>
      <c r="F124" s="146"/>
      <c r="G124" s="145"/>
      <c r="H124" s="145"/>
      <c r="I124" s="145"/>
      <c r="J124" s="145"/>
      <c r="K124" s="144"/>
      <c r="L124" s="144"/>
      <c r="M124" s="144"/>
      <c r="N124" s="144"/>
      <c r="O124" s="144"/>
      <c r="P124" s="146"/>
      <c r="Q124" s="144"/>
      <c r="R124" s="144"/>
    </row>
    <row r="125" spans="1:18">
      <c r="A125" s="144"/>
      <c r="B125" s="144"/>
      <c r="C125" s="144"/>
      <c r="D125" s="144"/>
      <c r="E125" s="144"/>
      <c r="F125" s="146"/>
      <c r="G125" s="145"/>
      <c r="H125" s="145"/>
      <c r="I125" s="145"/>
      <c r="J125" s="145"/>
      <c r="K125" s="144"/>
      <c r="L125" s="144"/>
      <c r="M125" s="144"/>
      <c r="N125" s="144"/>
      <c r="O125" s="144"/>
      <c r="P125" s="146"/>
      <c r="Q125" s="144"/>
      <c r="R125" s="144"/>
    </row>
    <row r="126" spans="1:18">
      <c r="A126" s="144"/>
      <c r="B126" s="144"/>
      <c r="C126" s="144"/>
      <c r="D126" s="144"/>
      <c r="E126" s="144"/>
      <c r="F126" s="146"/>
      <c r="G126" s="145"/>
      <c r="H126" s="145"/>
      <c r="I126" s="145"/>
      <c r="J126" s="145"/>
      <c r="K126" s="144"/>
      <c r="L126" s="144"/>
      <c r="M126" s="144"/>
      <c r="N126" s="144"/>
      <c r="O126" s="144"/>
      <c r="P126" s="146"/>
      <c r="Q126" s="144"/>
      <c r="R126" s="144"/>
    </row>
    <row r="127" spans="1:18">
      <c r="A127" s="144"/>
      <c r="B127" s="144"/>
      <c r="C127" s="144"/>
      <c r="D127" s="144"/>
      <c r="E127" s="144"/>
      <c r="F127" s="146"/>
      <c r="G127" s="145"/>
      <c r="H127" s="145"/>
      <c r="I127" s="145"/>
      <c r="J127" s="145"/>
      <c r="K127" s="144"/>
      <c r="L127" s="144"/>
      <c r="M127" s="144"/>
      <c r="N127" s="144"/>
      <c r="O127" s="144"/>
      <c r="P127" s="146"/>
      <c r="Q127" s="144"/>
      <c r="R127" s="144"/>
    </row>
    <row r="128" spans="1:18">
      <c r="A128" s="144"/>
      <c r="B128" s="144"/>
      <c r="C128" s="144"/>
      <c r="D128" s="144"/>
      <c r="E128" s="144"/>
      <c r="F128" s="146"/>
      <c r="G128" s="145"/>
      <c r="H128" s="145"/>
      <c r="I128" s="145"/>
      <c r="J128" s="145"/>
      <c r="K128" s="144"/>
      <c r="L128" s="144"/>
      <c r="M128" s="144"/>
      <c r="N128" s="144"/>
      <c r="O128" s="144"/>
      <c r="P128" s="146"/>
      <c r="Q128" s="144"/>
      <c r="R128" s="144"/>
    </row>
    <row r="129" spans="1:18">
      <c r="A129" s="144"/>
      <c r="B129" s="144"/>
      <c r="C129" s="144"/>
      <c r="D129" s="144"/>
      <c r="E129" s="144"/>
      <c r="F129" s="146"/>
      <c r="G129" s="145"/>
      <c r="H129" s="145"/>
      <c r="I129" s="145"/>
      <c r="J129" s="145"/>
      <c r="K129" s="144"/>
      <c r="L129" s="144"/>
      <c r="M129" s="144"/>
      <c r="N129" s="144"/>
      <c r="O129" s="144"/>
      <c r="P129" s="146"/>
      <c r="Q129" s="144"/>
      <c r="R129" s="144"/>
    </row>
    <row r="130" spans="1:18">
      <c r="A130" s="144"/>
      <c r="B130" s="144"/>
      <c r="C130" s="144"/>
      <c r="D130" s="144"/>
      <c r="E130" s="144"/>
      <c r="F130" s="146"/>
      <c r="G130" s="145"/>
      <c r="H130" s="145"/>
      <c r="I130" s="145"/>
      <c r="J130" s="145"/>
      <c r="K130" s="144"/>
      <c r="L130" s="144"/>
      <c r="M130" s="144"/>
      <c r="N130" s="144"/>
      <c r="O130" s="144"/>
      <c r="P130" s="146"/>
      <c r="Q130" s="144"/>
      <c r="R130" s="144"/>
    </row>
    <row r="131" spans="1:18">
      <c r="A131" s="144"/>
      <c r="B131" s="144"/>
      <c r="C131" s="144"/>
      <c r="D131" s="144"/>
      <c r="E131" s="144"/>
      <c r="F131" s="146"/>
      <c r="G131" s="145"/>
      <c r="H131" s="145"/>
      <c r="I131" s="145"/>
      <c r="J131" s="145"/>
      <c r="K131" s="144"/>
      <c r="L131" s="144"/>
      <c r="M131" s="144"/>
      <c r="N131" s="144"/>
      <c r="O131" s="144"/>
      <c r="P131" s="146"/>
      <c r="Q131" s="144"/>
      <c r="R131" s="144"/>
    </row>
    <row r="132" spans="1:18">
      <c r="A132" s="144"/>
      <c r="B132" s="144"/>
      <c r="C132" s="144"/>
      <c r="D132" s="144"/>
      <c r="E132" s="144"/>
      <c r="F132" s="146"/>
      <c r="G132" s="145"/>
      <c r="H132" s="145"/>
      <c r="I132" s="145"/>
      <c r="J132" s="145"/>
      <c r="K132" s="144"/>
      <c r="L132" s="144"/>
      <c r="M132" s="144"/>
      <c r="N132" s="144"/>
      <c r="O132" s="144"/>
      <c r="P132" s="146"/>
      <c r="Q132" s="144"/>
      <c r="R132" s="144"/>
    </row>
    <row r="133" spans="1:18">
      <c r="A133" s="144"/>
      <c r="B133" s="144"/>
      <c r="C133" s="144"/>
      <c r="D133" s="144"/>
      <c r="E133" s="144"/>
      <c r="F133" s="146"/>
      <c r="G133" s="145"/>
      <c r="H133" s="145"/>
      <c r="I133" s="145"/>
      <c r="J133" s="145"/>
      <c r="K133" s="144"/>
      <c r="L133" s="144"/>
      <c r="M133" s="144"/>
      <c r="N133" s="144"/>
      <c r="O133" s="144"/>
      <c r="P133" s="146"/>
      <c r="Q133" s="144"/>
      <c r="R133" s="144"/>
    </row>
    <row r="134" spans="1:18">
      <c r="A134" s="144"/>
      <c r="B134" s="144"/>
      <c r="C134" s="144"/>
      <c r="D134" s="144"/>
      <c r="E134" s="144"/>
      <c r="F134" s="146"/>
      <c r="G134" s="145"/>
      <c r="H134" s="145"/>
      <c r="I134" s="145"/>
      <c r="J134" s="145"/>
      <c r="K134" s="144"/>
      <c r="L134" s="144"/>
      <c r="M134" s="144"/>
      <c r="N134" s="144"/>
      <c r="O134" s="144"/>
      <c r="P134" s="146"/>
      <c r="Q134" s="144"/>
      <c r="R134" s="144"/>
    </row>
    <row r="135" spans="1:18">
      <c r="A135" s="144"/>
      <c r="B135" s="144"/>
      <c r="C135" s="144"/>
      <c r="D135" s="144"/>
      <c r="E135" s="144"/>
      <c r="F135" s="146"/>
      <c r="G135" s="145"/>
      <c r="H135" s="145"/>
      <c r="I135" s="145"/>
      <c r="J135" s="145"/>
      <c r="K135" s="144"/>
      <c r="L135" s="144"/>
      <c r="M135" s="144"/>
      <c r="N135" s="144"/>
      <c r="O135" s="144"/>
      <c r="P135" s="146"/>
      <c r="Q135" s="144"/>
      <c r="R135" s="144"/>
    </row>
    <row r="136" spans="1:18">
      <c r="A136" s="144"/>
      <c r="B136" s="144"/>
      <c r="C136" s="144"/>
      <c r="D136" s="144"/>
      <c r="E136" s="144"/>
      <c r="F136" s="146"/>
      <c r="G136" s="145"/>
      <c r="H136" s="145"/>
      <c r="I136" s="145"/>
      <c r="J136" s="145"/>
      <c r="K136" s="144"/>
      <c r="L136" s="144"/>
      <c r="M136" s="144"/>
      <c r="N136" s="144"/>
      <c r="O136" s="144"/>
      <c r="P136" s="146"/>
      <c r="Q136" s="144"/>
      <c r="R136" s="144"/>
    </row>
    <row r="137" spans="1:18">
      <c r="A137" s="144"/>
      <c r="B137" s="144"/>
      <c r="C137" s="144"/>
      <c r="D137" s="144"/>
      <c r="E137" s="144"/>
      <c r="F137" s="146"/>
      <c r="G137" s="145"/>
      <c r="H137" s="145"/>
      <c r="I137" s="145"/>
      <c r="J137" s="145"/>
      <c r="K137" s="144"/>
      <c r="L137" s="144"/>
      <c r="M137" s="144"/>
      <c r="N137" s="144"/>
      <c r="O137" s="144"/>
      <c r="P137" s="146"/>
      <c r="Q137" s="144"/>
      <c r="R137" s="144"/>
    </row>
    <row r="138" spans="1:18">
      <c r="A138" s="144"/>
      <c r="B138" s="144"/>
      <c r="C138" s="144"/>
      <c r="D138" s="144"/>
      <c r="E138" s="144"/>
      <c r="F138" s="146"/>
      <c r="G138" s="145"/>
      <c r="H138" s="145"/>
      <c r="I138" s="145"/>
      <c r="J138" s="145"/>
      <c r="K138" s="144"/>
      <c r="L138" s="144"/>
      <c r="M138" s="144"/>
      <c r="N138" s="144"/>
      <c r="O138" s="144"/>
      <c r="P138" s="146"/>
      <c r="Q138" s="144"/>
      <c r="R138" s="144"/>
    </row>
    <row r="139" spans="1:18">
      <c r="A139" s="144"/>
      <c r="B139" s="144"/>
      <c r="C139" s="144"/>
      <c r="D139" s="144"/>
      <c r="E139" s="144"/>
      <c r="F139" s="146"/>
      <c r="G139" s="145"/>
      <c r="H139" s="145"/>
      <c r="I139" s="145"/>
      <c r="J139" s="145"/>
      <c r="K139" s="144"/>
      <c r="L139" s="144"/>
      <c r="M139" s="144"/>
      <c r="N139" s="144"/>
      <c r="O139" s="144"/>
      <c r="P139" s="146"/>
      <c r="Q139" s="144"/>
      <c r="R139" s="144"/>
    </row>
    <row r="140" spans="1:18">
      <c r="A140" s="144"/>
      <c r="B140" s="144"/>
      <c r="C140" s="144"/>
      <c r="D140" s="144"/>
      <c r="E140" s="144"/>
      <c r="F140" s="146"/>
      <c r="G140" s="145"/>
      <c r="H140" s="145"/>
      <c r="I140" s="145"/>
      <c r="J140" s="145"/>
      <c r="K140" s="144"/>
      <c r="L140" s="144"/>
      <c r="M140" s="144"/>
      <c r="N140" s="144"/>
      <c r="O140" s="144"/>
      <c r="P140" s="146"/>
      <c r="Q140" s="144"/>
      <c r="R140" s="144"/>
    </row>
    <row r="141" spans="1:18">
      <c r="A141" s="144"/>
      <c r="B141" s="144"/>
      <c r="C141" s="144"/>
      <c r="D141" s="144"/>
      <c r="E141" s="144"/>
      <c r="F141" s="146"/>
      <c r="G141" s="145"/>
      <c r="H141" s="145"/>
      <c r="I141" s="145"/>
      <c r="J141" s="145"/>
      <c r="K141" s="144"/>
      <c r="L141" s="144"/>
      <c r="M141" s="144"/>
      <c r="N141" s="144"/>
      <c r="O141" s="144"/>
      <c r="P141" s="146"/>
      <c r="Q141" s="144"/>
      <c r="R141" s="144"/>
    </row>
    <row r="142" spans="1:18">
      <c r="A142" s="144"/>
      <c r="B142" s="144"/>
      <c r="C142" s="144"/>
      <c r="D142" s="144"/>
      <c r="E142" s="144"/>
      <c r="F142" s="146"/>
      <c r="G142" s="145"/>
      <c r="H142" s="145"/>
      <c r="I142" s="145"/>
      <c r="J142" s="145"/>
      <c r="K142" s="144"/>
      <c r="L142" s="144"/>
      <c r="M142" s="144"/>
      <c r="N142" s="144"/>
      <c r="O142" s="144"/>
      <c r="P142" s="146"/>
      <c r="Q142" s="144"/>
      <c r="R142" s="144"/>
    </row>
    <row r="143" spans="1:18">
      <c r="A143" s="144"/>
      <c r="B143" s="144"/>
      <c r="C143" s="144"/>
      <c r="D143" s="144"/>
      <c r="E143" s="144"/>
      <c r="F143" s="146"/>
      <c r="G143" s="145"/>
      <c r="H143" s="145"/>
      <c r="I143" s="145"/>
      <c r="J143" s="145"/>
      <c r="K143" s="144"/>
      <c r="L143" s="144"/>
      <c r="M143" s="144"/>
      <c r="N143" s="144"/>
      <c r="O143" s="144"/>
      <c r="P143" s="146"/>
      <c r="Q143" s="144"/>
      <c r="R143" s="144"/>
    </row>
    <row r="144" spans="1:18">
      <c r="A144" s="144"/>
      <c r="B144" s="144"/>
      <c r="C144" s="144"/>
      <c r="D144" s="144"/>
      <c r="E144" s="144"/>
      <c r="F144" s="146"/>
      <c r="G144" s="145"/>
      <c r="H144" s="145"/>
      <c r="I144" s="145"/>
      <c r="J144" s="145"/>
      <c r="K144" s="144"/>
      <c r="L144" s="144"/>
      <c r="M144" s="144"/>
      <c r="N144" s="144"/>
      <c r="O144" s="144"/>
      <c r="P144" s="146"/>
      <c r="Q144" s="144"/>
      <c r="R144" s="144"/>
    </row>
    <row r="145" spans="1:18">
      <c r="A145" s="144"/>
      <c r="B145" s="144"/>
      <c r="C145" s="144"/>
      <c r="D145" s="144"/>
      <c r="E145" s="144"/>
      <c r="F145" s="146"/>
      <c r="G145" s="145"/>
      <c r="H145" s="145"/>
      <c r="I145" s="145"/>
      <c r="J145" s="145"/>
      <c r="K145" s="144"/>
      <c r="L145" s="144"/>
      <c r="M145" s="144"/>
      <c r="N145" s="144"/>
      <c r="O145" s="144"/>
      <c r="P145" s="146"/>
      <c r="Q145" s="144"/>
      <c r="R145" s="144"/>
    </row>
    <row r="146" spans="1:18">
      <c r="A146" s="144"/>
      <c r="B146" s="144"/>
      <c r="C146" s="144"/>
      <c r="D146" s="144"/>
      <c r="E146" s="144"/>
      <c r="F146" s="146"/>
      <c r="G146" s="145"/>
      <c r="H146" s="145"/>
      <c r="I146" s="145"/>
      <c r="J146" s="145"/>
      <c r="K146" s="144"/>
      <c r="L146" s="144"/>
      <c r="M146" s="144"/>
      <c r="N146" s="144"/>
      <c r="O146" s="144"/>
      <c r="P146" s="146"/>
      <c r="Q146" s="144"/>
      <c r="R146" s="144"/>
    </row>
    <row r="147" spans="1:18">
      <c r="A147" s="144"/>
      <c r="B147" s="144"/>
      <c r="C147" s="144"/>
      <c r="D147" s="144"/>
      <c r="E147" s="144"/>
      <c r="F147" s="146"/>
      <c r="G147" s="145"/>
      <c r="H147" s="145"/>
      <c r="I147" s="145"/>
      <c r="J147" s="145"/>
      <c r="K147" s="144"/>
      <c r="L147" s="144"/>
      <c r="M147" s="144"/>
      <c r="N147" s="144"/>
      <c r="O147" s="144"/>
      <c r="P147" s="146"/>
      <c r="Q147" s="144"/>
      <c r="R147" s="144"/>
    </row>
    <row r="148" spans="1:18">
      <c r="A148" s="144"/>
      <c r="B148" s="144"/>
      <c r="C148" s="144"/>
      <c r="D148" s="144"/>
      <c r="E148" s="144"/>
      <c r="F148" s="146"/>
      <c r="G148" s="145"/>
      <c r="H148" s="145"/>
      <c r="I148" s="145"/>
      <c r="J148" s="145"/>
      <c r="K148" s="144"/>
      <c r="L148" s="144"/>
      <c r="M148" s="144"/>
      <c r="N148" s="144"/>
      <c r="O148" s="144"/>
      <c r="P148" s="146"/>
      <c r="Q148" s="144"/>
      <c r="R148" s="144"/>
    </row>
    <row r="149" spans="1:18">
      <c r="A149" s="144"/>
      <c r="B149" s="144"/>
      <c r="C149" s="144"/>
      <c r="D149" s="144"/>
      <c r="E149" s="144"/>
      <c r="F149" s="146"/>
      <c r="G149" s="145"/>
      <c r="H149" s="145"/>
      <c r="I149" s="145"/>
      <c r="J149" s="145"/>
      <c r="K149" s="144"/>
      <c r="L149" s="144"/>
      <c r="M149" s="144"/>
      <c r="N149" s="144"/>
      <c r="O149" s="144"/>
      <c r="P149" s="146"/>
      <c r="Q149" s="144"/>
      <c r="R149" s="144"/>
    </row>
    <row r="150" spans="1:18">
      <c r="A150" s="144"/>
      <c r="B150" s="144"/>
      <c r="C150" s="144"/>
      <c r="D150" s="144"/>
      <c r="E150" s="144"/>
      <c r="F150" s="146"/>
      <c r="G150" s="145"/>
      <c r="H150" s="145"/>
      <c r="I150" s="145"/>
      <c r="J150" s="145"/>
      <c r="K150" s="144"/>
      <c r="L150" s="144"/>
      <c r="M150" s="144"/>
      <c r="N150" s="144"/>
      <c r="O150" s="144"/>
      <c r="P150" s="146"/>
      <c r="Q150" s="144"/>
      <c r="R150" s="144"/>
    </row>
    <row r="151" spans="1:18">
      <c r="A151" s="144"/>
      <c r="B151" s="144"/>
      <c r="C151" s="144"/>
      <c r="D151" s="144"/>
      <c r="E151" s="144"/>
      <c r="F151" s="146"/>
      <c r="G151" s="145"/>
      <c r="H151" s="145"/>
      <c r="I151" s="145"/>
      <c r="J151" s="145"/>
      <c r="K151" s="144"/>
      <c r="L151" s="144"/>
      <c r="M151" s="144"/>
      <c r="N151" s="144"/>
      <c r="O151" s="144"/>
      <c r="P151" s="146"/>
      <c r="Q151" s="144"/>
      <c r="R151" s="144"/>
    </row>
    <row r="152" spans="1:18">
      <c r="A152" s="144"/>
      <c r="B152" s="144"/>
      <c r="C152" s="144"/>
      <c r="D152" s="144"/>
      <c r="E152" s="144"/>
      <c r="F152" s="146"/>
      <c r="G152" s="145"/>
      <c r="H152" s="145"/>
      <c r="I152" s="145"/>
      <c r="J152" s="145"/>
      <c r="K152" s="144"/>
      <c r="L152" s="144"/>
      <c r="M152" s="144"/>
      <c r="N152" s="144"/>
      <c r="O152" s="144"/>
      <c r="P152" s="146"/>
      <c r="Q152" s="144"/>
      <c r="R152" s="144"/>
    </row>
    <row r="153" spans="1:18">
      <c r="A153" s="144"/>
      <c r="B153" s="144"/>
      <c r="C153" s="144"/>
      <c r="D153" s="144"/>
      <c r="E153" s="144"/>
      <c r="F153" s="146"/>
      <c r="G153" s="145"/>
      <c r="H153" s="145"/>
      <c r="I153" s="145"/>
      <c r="J153" s="145"/>
      <c r="K153" s="144"/>
      <c r="L153" s="144"/>
      <c r="M153" s="144"/>
      <c r="N153" s="144"/>
      <c r="O153" s="144"/>
      <c r="P153" s="146"/>
      <c r="Q153" s="144"/>
      <c r="R153" s="144"/>
    </row>
    <row r="154" spans="1:18">
      <c r="A154" s="144"/>
      <c r="B154" s="144"/>
      <c r="C154" s="144"/>
      <c r="D154" s="144"/>
      <c r="E154" s="144"/>
      <c r="F154" s="146"/>
      <c r="G154" s="145"/>
      <c r="H154" s="145"/>
      <c r="I154" s="145"/>
      <c r="J154" s="145"/>
      <c r="K154" s="144"/>
      <c r="L154" s="144"/>
      <c r="M154" s="144"/>
      <c r="N154" s="144"/>
      <c r="O154" s="144"/>
      <c r="P154" s="146"/>
      <c r="Q154" s="144"/>
      <c r="R154" s="144"/>
    </row>
    <row r="155" spans="1:18">
      <c r="A155" s="144"/>
      <c r="B155" s="144"/>
      <c r="C155" s="144"/>
      <c r="D155" s="144"/>
      <c r="E155" s="144"/>
      <c r="F155" s="146"/>
      <c r="G155" s="145"/>
      <c r="H155" s="145"/>
      <c r="I155" s="145"/>
      <c r="J155" s="145"/>
      <c r="K155" s="144"/>
      <c r="L155" s="144"/>
      <c r="M155" s="144"/>
      <c r="N155" s="144"/>
      <c r="O155" s="144"/>
      <c r="P155" s="146"/>
      <c r="Q155" s="144"/>
      <c r="R155" s="144"/>
    </row>
    <row r="156" spans="1:18">
      <c r="A156" s="144"/>
      <c r="B156" s="144"/>
      <c r="C156" s="144"/>
      <c r="D156" s="144"/>
      <c r="E156" s="144"/>
      <c r="F156" s="146"/>
      <c r="G156" s="145"/>
      <c r="H156" s="145"/>
      <c r="I156" s="145"/>
      <c r="J156" s="145"/>
      <c r="K156" s="144"/>
      <c r="L156" s="144"/>
      <c r="M156" s="144"/>
      <c r="N156" s="144"/>
      <c r="O156" s="144"/>
      <c r="P156" s="146"/>
      <c r="Q156" s="144"/>
      <c r="R156" s="144"/>
    </row>
    <row r="157" spans="1:18">
      <c r="A157" s="144"/>
      <c r="B157" s="144"/>
      <c r="C157" s="144"/>
      <c r="D157" s="144"/>
      <c r="E157" s="144"/>
      <c r="F157" s="146"/>
      <c r="G157" s="145"/>
      <c r="H157" s="145"/>
      <c r="I157" s="145"/>
      <c r="J157" s="145"/>
      <c r="K157" s="144"/>
      <c r="L157" s="144"/>
      <c r="M157" s="144"/>
      <c r="N157" s="144"/>
      <c r="O157" s="144"/>
      <c r="P157" s="146"/>
      <c r="Q157" s="144"/>
      <c r="R157" s="144"/>
    </row>
    <row r="158" spans="1:18">
      <c r="A158" s="144"/>
      <c r="B158" s="144"/>
      <c r="C158" s="144"/>
      <c r="D158" s="144"/>
      <c r="E158" s="144"/>
      <c r="F158" s="146"/>
      <c r="G158" s="145"/>
      <c r="H158" s="145"/>
      <c r="I158" s="145"/>
      <c r="J158" s="145"/>
      <c r="K158" s="144"/>
      <c r="L158" s="144"/>
      <c r="M158" s="144"/>
      <c r="N158" s="144"/>
      <c r="O158" s="144"/>
      <c r="P158" s="146"/>
      <c r="Q158" s="144"/>
      <c r="R158" s="144"/>
    </row>
    <row r="159" spans="1:18">
      <c r="A159" s="144"/>
      <c r="B159" s="144"/>
      <c r="C159" s="144"/>
      <c r="D159" s="144"/>
      <c r="E159" s="144"/>
      <c r="F159" s="146"/>
      <c r="G159" s="145"/>
      <c r="H159" s="145"/>
      <c r="I159" s="145"/>
      <c r="J159" s="145"/>
      <c r="K159" s="144"/>
      <c r="L159" s="144"/>
      <c r="M159" s="144"/>
      <c r="N159" s="144"/>
      <c r="O159" s="144"/>
      <c r="P159" s="146"/>
      <c r="Q159" s="144"/>
      <c r="R159" s="144"/>
    </row>
    <row r="160" spans="1:18">
      <c r="A160" s="144"/>
      <c r="B160" s="144"/>
      <c r="C160" s="144"/>
      <c r="D160" s="144"/>
      <c r="E160" s="144"/>
      <c r="F160" s="146"/>
      <c r="G160" s="145"/>
      <c r="H160" s="145"/>
      <c r="I160" s="145"/>
      <c r="J160" s="145"/>
      <c r="K160" s="144"/>
      <c r="L160" s="144"/>
      <c r="M160" s="144"/>
      <c r="N160" s="144"/>
      <c r="O160" s="144"/>
      <c r="P160" s="146"/>
      <c r="Q160" s="144"/>
      <c r="R160" s="144"/>
    </row>
    <row r="161" spans="1:18">
      <c r="A161" s="144"/>
      <c r="B161" s="144"/>
      <c r="C161" s="144"/>
      <c r="D161" s="144"/>
      <c r="E161" s="144"/>
      <c r="F161" s="146"/>
      <c r="G161" s="145"/>
      <c r="H161" s="145"/>
      <c r="I161" s="145"/>
      <c r="J161" s="145"/>
      <c r="K161" s="144"/>
      <c r="L161" s="144"/>
      <c r="M161" s="144"/>
      <c r="N161" s="144"/>
      <c r="O161" s="144"/>
      <c r="P161" s="146"/>
      <c r="Q161" s="144"/>
      <c r="R161" s="144"/>
    </row>
    <row r="162" spans="1:18">
      <c r="A162" s="144"/>
      <c r="B162" s="144"/>
      <c r="C162" s="144"/>
      <c r="D162" s="144"/>
      <c r="E162" s="144"/>
      <c r="F162" s="146"/>
      <c r="G162" s="145"/>
      <c r="H162" s="145"/>
      <c r="I162" s="145"/>
      <c r="J162" s="145"/>
      <c r="K162" s="144"/>
      <c r="L162" s="144"/>
      <c r="M162" s="144"/>
      <c r="N162" s="144"/>
      <c r="O162" s="144"/>
      <c r="P162" s="146"/>
      <c r="Q162" s="144"/>
      <c r="R162" s="144"/>
    </row>
    <row r="163" spans="1:18">
      <c r="A163" s="144"/>
      <c r="B163" s="144"/>
      <c r="C163" s="144"/>
      <c r="D163" s="144"/>
      <c r="E163" s="144"/>
      <c r="F163" s="146"/>
      <c r="G163" s="145"/>
      <c r="H163" s="145"/>
      <c r="I163" s="145"/>
      <c r="J163" s="145"/>
      <c r="K163" s="144"/>
      <c r="L163" s="144"/>
      <c r="M163" s="144"/>
      <c r="N163" s="144"/>
      <c r="O163" s="144"/>
      <c r="P163" s="146"/>
      <c r="Q163" s="144"/>
      <c r="R163" s="144"/>
    </row>
    <row r="164" spans="1:18">
      <c r="A164" s="144"/>
      <c r="B164" s="144"/>
      <c r="C164" s="144"/>
      <c r="D164" s="144"/>
      <c r="E164" s="144"/>
      <c r="F164" s="146"/>
      <c r="G164" s="145"/>
      <c r="H164" s="145"/>
      <c r="I164" s="145"/>
      <c r="J164" s="145"/>
      <c r="K164" s="144"/>
      <c r="L164" s="144"/>
      <c r="M164" s="144"/>
      <c r="N164" s="144"/>
      <c r="O164" s="144"/>
      <c r="P164" s="146"/>
      <c r="Q164" s="144"/>
      <c r="R164" s="144"/>
    </row>
    <row r="165" spans="1:18">
      <c r="A165" s="144"/>
      <c r="B165" s="144"/>
      <c r="C165" s="144"/>
      <c r="D165" s="144"/>
      <c r="E165" s="144"/>
      <c r="F165" s="146"/>
      <c r="G165" s="145"/>
      <c r="H165" s="145"/>
      <c r="I165" s="145"/>
      <c r="J165" s="145"/>
      <c r="K165" s="144"/>
      <c r="L165" s="144"/>
      <c r="M165" s="144"/>
      <c r="N165" s="144"/>
      <c r="O165" s="144"/>
      <c r="P165" s="146"/>
      <c r="Q165" s="144"/>
      <c r="R165" s="144"/>
    </row>
    <row r="166" spans="1:18">
      <c r="A166" s="144"/>
      <c r="B166" s="144"/>
      <c r="C166" s="144"/>
      <c r="D166" s="144"/>
      <c r="E166" s="144"/>
      <c r="F166" s="146"/>
      <c r="G166" s="145"/>
      <c r="H166" s="145"/>
      <c r="I166" s="145"/>
      <c r="J166" s="145"/>
      <c r="K166" s="144"/>
      <c r="L166" s="144"/>
      <c r="M166" s="144"/>
      <c r="N166" s="144"/>
      <c r="O166" s="144"/>
      <c r="P166" s="146"/>
      <c r="Q166" s="144"/>
      <c r="R166" s="144"/>
    </row>
    <row r="167" spans="1:18">
      <c r="A167" s="144"/>
      <c r="B167" s="144"/>
      <c r="C167" s="144"/>
      <c r="D167" s="144"/>
      <c r="E167" s="144"/>
      <c r="F167" s="146"/>
      <c r="G167" s="145"/>
      <c r="H167" s="145"/>
      <c r="I167" s="145"/>
      <c r="J167" s="145"/>
      <c r="K167" s="144"/>
      <c r="L167" s="144"/>
      <c r="M167" s="144"/>
      <c r="N167" s="144"/>
      <c r="O167" s="144"/>
      <c r="P167" s="146"/>
      <c r="Q167" s="144"/>
      <c r="R167" s="144"/>
    </row>
    <row r="168" spans="1:18">
      <c r="A168" s="144"/>
      <c r="B168" s="144"/>
      <c r="C168" s="144"/>
      <c r="D168" s="144"/>
      <c r="E168" s="144"/>
      <c r="F168" s="146"/>
      <c r="G168" s="145"/>
      <c r="H168" s="145"/>
      <c r="I168" s="145"/>
      <c r="J168" s="145"/>
      <c r="K168" s="144"/>
      <c r="L168" s="144"/>
      <c r="M168" s="144"/>
      <c r="N168" s="144"/>
      <c r="O168" s="144"/>
      <c r="P168" s="146"/>
      <c r="Q168" s="144"/>
      <c r="R168" s="144"/>
    </row>
    <row r="169" spans="1:18">
      <c r="A169" s="144"/>
      <c r="B169" s="144"/>
      <c r="C169" s="144"/>
      <c r="D169" s="144"/>
      <c r="E169" s="144"/>
      <c r="F169" s="146"/>
      <c r="G169" s="145"/>
      <c r="H169" s="145"/>
      <c r="I169" s="145"/>
      <c r="J169" s="145"/>
      <c r="K169" s="144"/>
      <c r="L169" s="144"/>
      <c r="M169" s="144"/>
      <c r="N169" s="144"/>
      <c r="O169" s="144"/>
      <c r="P169" s="146"/>
      <c r="Q169" s="144"/>
      <c r="R169" s="144"/>
    </row>
    <row r="170" spans="1:18">
      <c r="A170" s="144"/>
      <c r="B170" s="144"/>
      <c r="C170" s="144"/>
      <c r="D170" s="144"/>
      <c r="E170" s="144"/>
      <c r="F170" s="146"/>
      <c r="G170" s="145"/>
      <c r="H170" s="145"/>
      <c r="I170" s="145"/>
      <c r="J170" s="145"/>
      <c r="K170" s="144"/>
      <c r="L170" s="144"/>
      <c r="M170" s="144"/>
      <c r="N170" s="144"/>
      <c r="O170" s="144"/>
      <c r="P170" s="146"/>
      <c r="Q170" s="144"/>
      <c r="R170" s="144"/>
    </row>
    <row r="171" spans="1:18">
      <c r="A171" s="144"/>
      <c r="B171" s="144"/>
      <c r="C171" s="144"/>
      <c r="D171" s="144"/>
      <c r="E171" s="144"/>
      <c r="F171" s="146"/>
      <c r="G171" s="145"/>
      <c r="H171" s="145"/>
      <c r="I171" s="145"/>
      <c r="J171" s="145"/>
      <c r="K171" s="144"/>
      <c r="L171" s="144"/>
      <c r="M171" s="144"/>
      <c r="N171" s="144"/>
      <c r="O171" s="144"/>
      <c r="P171" s="146"/>
      <c r="Q171" s="144"/>
      <c r="R171" s="144"/>
    </row>
    <row r="172" spans="1:18">
      <c r="A172" s="144"/>
      <c r="B172" s="144"/>
      <c r="C172" s="144"/>
      <c r="D172" s="144"/>
      <c r="E172" s="144"/>
      <c r="F172" s="146"/>
      <c r="G172" s="145"/>
      <c r="H172" s="145"/>
      <c r="I172" s="145"/>
      <c r="J172" s="145"/>
      <c r="K172" s="144"/>
      <c r="L172" s="144"/>
      <c r="M172" s="144"/>
      <c r="N172" s="144"/>
      <c r="O172" s="144"/>
      <c r="P172" s="146"/>
      <c r="Q172" s="144"/>
      <c r="R172" s="144"/>
    </row>
    <row r="173" spans="1:18">
      <c r="A173" s="144"/>
      <c r="B173" s="144"/>
      <c r="C173" s="144"/>
      <c r="D173" s="144"/>
      <c r="E173" s="144"/>
      <c r="F173" s="146"/>
      <c r="G173" s="145"/>
      <c r="H173" s="145"/>
      <c r="I173" s="145"/>
      <c r="J173" s="145"/>
      <c r="K173" s="144"/>
      <c r="L173" s="144"/>
      <c r="M173" s="144"/>
      <c r="N173" s="144"/>
      <c r="O173" s="144"/>
      <c r="P173" s="146"/>
      <c r="Q173" s="144"/>
      <c r="R173" s="144"/>
    </row>
    <row r="174" spans="1:18">
      <c r="A174" s="144"/>
      <c r="B174" s="144"/>
      <c r="C174" s="144"/>
      <c r="D174" s="144"/>
      <c r="E174" s="144"/>
      <c r="F174" s="146"/>
      <c r="G174" s="145"/>
      <c r="H174" s="145"/>
      <c r="I174" s="145"/>
      <c r="J174" s="145"/>
      <c r="K174" s="144"/>
      <c r="L174" s="144"/>
      <c r="M174" s="144"/>
      <c r="N174" s="144"/>
      <c r="O174" s="144"/>
      <c r="P174" s="146"/>
      <c r="Q174" s="144"/>
      <c r="R174" s="144"/>
    </row>
    <row r="175" spans="1:18">
      <c r="A175" s="144"/>
      <c r="B175" s="144"/>
      <c r="C175" s="144"/>
      <c r="D175" s="144"/>
      <c r="E175" s="144"/>
      <c r="F175" s="146"/>
      <c r="G175" s="145"/>
      <c r="H175" s="145"/>
      <c r="I175" s="145"/>
      <c r="J175" s="145"/>
      <c r="K175" s="144"/>
      <c r="L175" s="144"/>
      <c r="M175" s="144"/>
      <c r="N175" s="144"/>
      <c r="O175" s="144"/>
      <c r="P175" s="146"/>
      <c r="Q175" s="144"/>
      <c r="R175" s="144"/>
    </row>
    <row r="176" spans="1:18">
      <c r="A176" s="144"/>
      <c r="B176" s="144"/>
      <c r="C176" s="144"/>
      <c r="D176" s="144"/>
      <c r="E176" s="144"/>
      <c r="F176" s="146"/>
      <c r="G176" s="145"/>
      <c r="H176" s="145"/>
      <c r="I176" s="145"/>
      <c r="J176" s="145"/>
      <c r="K176" s="144"/>
      <c r="L176" s="144"/>
      <c r="M176" s="144"/>
      <c r="N176" s="144"/>
      <c r="O176" s="144"/>
      <c r="P176" s="146"/>
      <c r="Q176" s="144"/>
      <c r="R176" s="144"/>
    </row>
    <row r="177" spans="1:18">
      <c r="A177" s="144"/>
      <c r="B177" s="144"/>
      <c r="C177" s="144"/>
      <c r="D177" s="144"/>
      <c r="E177" s="144"/>
      <c r="F177" s="146"/>
      <c r="G177" s="145"/>
      <c r="H177" s="145"/>
      <c r="I177" s="145"/>
      <c r="J177" s="145"/>
      <c r="K177" s="144"/>
      <c r="L177" s="144"/>
      <c r="M177" s="144"/>
      <c r="N177" s="144"/>
      <c r="O177" s="144"/>
      <c r="P177" s="146"/>
      <c r="Q177" s="144"/>
      <c r="R177" s="144"/>
    </row>
    <row r="178" spans="1:18">
      <c r="A178" s="144"/>
      <c r="B178" s="144"/>
      <c r="C178" s="144"/>
      <c r="D178" s="144"/>
      <c r="E178" s="144"/>
      <c r="F178" s="146"/>
      <c r="G178" s="145"/>
      <c r="H178" s="145"/>
      <c r="I178" s="145"/>
      <c r="J178" s="145"/>
      <c r="K178" s="144"/>
      <c r="L178" s="144"/>
      <c r="M178" s="144"/>
      <c r="N178" s="144"/>
      <c r="O178" s="144"/>
      <c r="P178" s="146"/>
      <c r="Q178" s="144"/>
      <c r="R178" s="144"/>
    </row>
    <row r="179" spans="1:18">
      <c r="A179" s="144"/>
      <c r="B179" s="144"/>
      <c r="C179" s="144"/>
      <c r="D179" s="144"/>
      <c r="E179" s="144"/>
      <c r="F179" s="146"/>
      <c r="G179" s="145"/>
      <c r="H179" s="145"/>
      <c r="I179" s="145"/>
      <c r="J179" s="145"/>
      <c r="K179" s="144"/>
      <c r="L179" s="144"/>
      <c r="M179" s="144"/>
      <c r="N179" s="144"/>
      <c r="O179" s="144"/>
      <c r="P179" s="146"/>
      <c r="Q179" s="144"/>
      <c r="R179" s="144"/>
    </row>
    <row r="180" spans="1:18">
      <c r="A180" s="144"/>
      <c r="B180" s="144"/>
      <c r="C180" s="144"/>
      <c r="D180" s="144"/>
      <c r="E180" s="144"/>
      <c r="F180" s="146"/>
      <c r="G180" s="145"/>
      <c r="H180" s="145"/>
      <c r="I180" s="145"/>
      <c r="J180" s="145"/>
      <c r="K180" s="144"/>
      <c r="L180" s="144"/>
      <c r="M180" s="144"/>
      <c r="N180" s="144"/>
      <c r="O180" s="144"/>
      <c r="P180" s="146"/>
      <c r="Q180" s="144"/>
      <c r="R180" s="144"/>
    </row>
    <row r="181" spans="1:18">
      <c r="A181" s="144"/>
      <c r="B181" s="144"/>
      <c r="C181" s="144"/>
      <c r="D181" s="144"/>
      <c r="E181" s="144"/>
      <c r="F181" s="146"/>
      <c r="G181" s="145"/>
      <c r="H181" s="145"/>
      <c r="I181" s="145"/>
      <c r="J181" s="145"/>
      <c r="K181" s="144"/>
      <c r="L181" s="144"/>
      <c r="M181" s="144"/>
      <c r="N181" s="144"/>
      <c r="O181" s="144"/>
      <c r="P181" s="146"/>
      <c r="Q181" s="144"/>
      <c r="R181" s="144"/>
    </row>
    <row r="182" spans="1:18">
      <c r="A182" s="144"/>
      <c r="B182" s="144"/>
      <c r="C182" s="144"/>
      <c r="D182" s="144"/>
      <c r="E182" s="144"/>
      <c r="F182" s="146"/>
      <c r="G182" s="145"/>
      <c r="H182" s="145"/>
      <c r="I182" s="145"/>
      <c r="J182" s="145"/>
      <c r="K182" s="144"/>
      <c r="L182" s="144"/>
      <c r="M182" s="144"/>
      <c r="N182" s="144"/>
      <c r="O182" s="144"/>
      <c r="P182" s="146"/>
      <c r="Q182" s="144"/>
      <c r="R182" s="144"/>
    </row>
    <row r="183" spans="1:18">
      <c r="A183" s="144"/>
      <c r="B183" s="144"/>
      <c r="C183" s="144"/>
      <c r="D183" s="144"/>
      <c r="E183" s="144"/>
      <c r="F183" s="146"/>
      <c r="G183" s="145"/>
      <c r="H183" s="145"/>
      <c r="I183" s="145"/>
      <c r="J183" s="145"/>
      <c r="K183" s="144"/>
      <c r="L183" s="144"/>
      <c r="M183" s="144"/>
      <c r="N183" s="144"/>
      <c r="O183" s="144"/>
      <c r="P183" s="146"/>
      <c r="Q183" s="144"/>
      <c r="R183" s="144"/>
    </row>
    <row r="184" spans="1:18">
      <c r="A184" s="144"/>
      <c r="B184" s="144"/>
      <c r="C184" s="144"/>
      <c r="D184" s="144"/>
      <c r="E184" s="144"/>
      <c r="F184" s="146"/>
      <c r="G184" s="145"/>
      <c r="H184" s="145"/>
      <c r="I184" s="145"/>
      <c r="J184" s="145"/>
      <c r="K184" s="144"/>
      <c r="L184" s="144"/>
      <c r="M184" s="144"/>
      <c r="N184" s="144"/>
      <c r="O184" s="144"/>
      <c r="P184" s="146"/>
      <c r="Q184" s="144"/>
      <c r="R184" s="144"/>
    </row>
    <row r="185" spans="1:18">
      <c r="A185" s="144"/>
      <c r="B185" s="144"/>
      <c r="C185" s="144"/>
      <c r="D185" s="144"/>
      <c r="E185" s="144"/>
      <c r="F185" s="146"/>
      <c r="G185" s="145"/>
      <c r="H185" s="145"/>
      <c r="I185" s="145"/>
      <c r="J185" s="145"/>
      <c r="K185" s="144"/>
      <c r="L185" s="144"/>
      <c r="M185" s="144"/>
      <c r="N185" s="144"/>
      <c r="O185" s="144"/>
      <c r="P185" s="146"/>
      <c r="Q185" s="144"/>
      <c r="R185" s="144"/>
    </row>
    <row r="186" spans="1:18">
      <c r="A186" s="144"/>
      <c r="B186" s="144"/>
      <c r="C186" s="144"/>
      <c r="D186" s="144"/>
      <c r="E186" s="144"/>
      <c r="F186" s="146"/>
      <c r="G186" s="145"/>
      <c r="H186" s="145"/>
      <c r="I186" s="145"/>
      <c r="J186" s="145"/>
      <c r="K186" s="144"/>
      <c r="L186" s="144"/>
      <c r="M186" s="144"/>
      <c r="N186" s="144"/>
      <c r="O186" s="144"/>
      <c r="P186" s="146"/>
      <c r="Q186" s="144"/>
      <c r="R186" s="144"/>
    </row>
    <row r="187" spans="1:18">
      <c r="A187" s="144"/>
      <c r="B187" s="144"/>
      <c r="C187" s="144"/>
      <c r="D187" s="144"/>
      <c r="E187" s="144"/>
      <c r="F187" s="146"/>
      <c r="G187" s="145"/>
      <c r="H187" s="145"/>
      <c r="I187" s="145"/>
      <c r="J187" s="145"/>
      <c r="K187" s="144"/>
      <c r="L187" s="144"/>
      <c r="M187" s="144"/>
      <c r="N187" s="144"/>
      <c r="O187" s="144"/>
      <c r="P187" s="146"/>
      <c r="Q187" s="144"/>
      <c r="R187" s="144"/>
    </row>
    <row r="188" spans="1:18">
      <c r="A188" s="144"/>
      <c r="B188" s="144"/>
      <c r="C188" s="144"/>
      <c r="D188" s="144"/>
      <c r="E188" s="144"/>
      <c r="F188" s="146"/>
      <c r="G188" s="145"/>
      <c r="H188" s="145"/>
      <c r="I188" s="145"/>
      <c r="J188" s="145"/>
      <c r="K188" s="144"/>
      <c r="L188" s="144"/>
      <c r="M188" s="144"/>
      <c r="N188" s="144"/>
      <c r="O188" s="144"/>
      <c r="P188" s="146"/>
      <c r="Q188" s="144"/>
      <c r="R188" s="144"/>
    </row>
    <row r="189" spans="1:18">
      <c r="A189" s="144"/>
      <c r="B189" s="144"/>
      <c r="C189" s="144"/>
      <c r="D189" s="144"/>
      <c r="E189" s="144"/>
      <c r="F189" s="146"/>
      <c r="G189" s="145"/>
      <c r="H189" s="145"/>
      <c r="I189" s="145"/>
      <c r="J189" s="145"/>
      <c r="K189" s="144"/>
      <c r="L189" s="144"/>
      <c r="M189" s="144"/>
      <c r="N189" s="144"/>
      <c r="O189" s="144"/>
      <c r="P189" s="146"/>
      <c r="Q189" s="144"/>
      <c r="R189" s="144"/>
    </row>
    <row r="190" spans="1:18">
      <c r="A190" s="144"/>
      <c r="B190" s="144"/>
      <c r="C190" s="144"/>
      <c r="D190" s="144"/>
      <c r="E190" s="144"/>
      <c r="F190" s="146"/>
      <c r="G190" s="145"/>
      <c r="H190" s="145"/>
      <c r="I190" s="145"/>
      <c r="J190" s="145"/>
      <c r="K190" s="144"/>
      <c r="L190" s="144"/>
      <c r="M190" s="144"/>
      <c r="N190" s="144"/>
      <c r="O190" s="144"/>
      <c r="P190" s="146"/>
      <c r="Q190" s="144"/>
      <c r="R190" s="144"/>
    </row>
    <row r="191" spans="1:18">
      <c r="A191" s="144"/>
      <c r="B191" s="144"/>
      <c r="C191" s="144"/>
      <c r="D191" s="144"/>
      <c r="E191" s="144"/>
      <c r="F191" s="146"/>
      <c r="G191" s="145"/>
      <c r="H191" s="145"/>
      <c r="I191" s="145"/>
      <c r="J191" s="145"/>
      <c r="K191" s="144"/>
      <c r="L191" s="144"/>
      <c r="M191" s="144"/>
      <c r="N191" s="144"/>
      <c r="O191" s="144"/>
      <c r="P191" s="146"/>
      <c r="Q191" s="144"/>
      <c r="R191" s="144"/>
    </row>
    <row r="192" spans="1:18">
      <c r="A192" s="144"/>
      <c r="B192" s="144"/>
      <c r="C192" s="144"/>
      <c r="D192" s="144"/>
      <c r="E192" s="144"/>
      <c r="F192" s="146"/>
      <c r="G192" s="145"/>
      <c r="H192" s="145"/>
      <c r="I192" s="145"/>
      <c r="J192" s="145"/>
      <c r="K192" s="144"/>
      <c r="L192" s="144"/>
      <c r="M192" s="144"/>
      <c r="N192" s="144"/>
      <c r="O192" s="144"/>
      <c r="P192" s="146"/>
      <c r="Q192" s="144"/>
      <c r="R192" s="144"/>
    </row>
    <row r="193" spans="1:18">
      <c r="A193" s="144"/>
      <c r="B193" s="144"/>
      <c r="C193" s="144"/>
      <c r="D193" s="144"/>
      <c r="E193" s="144"/>
      <c r="F193" s="146"/>
      <c r="G193" s="145"/>
      <c r="H193" s="145"/>
      <c r="I193" s="145"/>
      <c r="J193" s="145"/>
      <c r="K193" s="144"/>
      <c r="L193" s="144"/>
      <c r="M193" s="144"/>
      <c r="N193" s="144"/>
      <c r="O193" s="144"/>
      <c r="P193" s="146"/>
      <c r="Q193" s="144"/>
      <c r="R193" s="144"/>
    </row>
    <row r="194" spans="1:18">
      <c r="A194" s="144"/>
      <c r="B194" s="144"/>
      <c r="C194" s="144"/>
      <c r="D194" s="144"/>
      <c r="E194" s="144"/>
      <c r="F194" s="146"/>
      <c r="G194" s="145"/>
      <c r="H194" s="145"/>
      <c r="I194" s="145"/>
      <c r="J194" s="145"/>
      <c r="K194" s="144"/>
      <c r="L194" s="144"/>
      <c r="M194" s="144"/>
      <c r="N194" s="144"/>
      <c r="O194" s="144"/>
      <c r="P194" s="146"/>
      <c r="Q194" s="144"/>
      <c r="R194" s="144"/>
    </row>
    <row r="195" spans="1:18">
      <c r="A195" s="144"/>
      <c r="B195" s="144"/>
      <c r="C195" s="144"/>
      <c r="D195" s="144"/>
      <c r="E195" s="144"/>
      <c r="F195" s="146"/>
      <c r="G195" s="145"/>
      <c r="H195" s="145"/>
      <c r="I195" s="145"/>
      <c r="J195" s="145"/>
      <c r="K195" s="144"/>
      <c r="L195" s="144"/>
      <c r="M195" s="144"/>
      <c r="N195" s="144"/>
      <c r="O195" s="144"/>
      <c r="P195" s="146"/>
      <c r="Q195" s="144"/>
      <c r="R195" s="144"/>
    </row>
    <row r="196" spans="1:18">
      <c r="A196" s="144"/>
      <c r="B196" s="144"/>
      <c r="C196" s="144"/>
      <c r="D196" s="144"/>
      <c r="E196" s="144"/>
      <c r="F196" s="146"/>
      <c r="G196" s="145"/>
      <c r="H196" s="145"/>
      <c r="I196" s="145"/>
      <c r="J196" s="145"/>
      <c r="K196" s="144"/>
      <c r="L196" s="144"/>
      <c r="M196" s="144"/>
      <c r="N196" s="144"/>
      <c r="O196" s="144"/>
      <c r="P196" s="146"/>
      <c r="Q196" s="144"/>
      <c r="R196" s="144"/>
    </row>
    <row r="197" spans="1:18">
      <c r="A197" s="144"/>
      <c r="B197" s="144"/>
      <c r="C197" s="144"/>
      <c r="D197" s="144"/>
      <c r="E197" s="144"/>
      <c r="F197" s="146"/>
      <c r="G197" s="145"/>
      <c r="H197" s="145"/>
      <c r="I197" s="145"/>
      <c r="J197" s="145"/>
      <c r="K197" s="144"/>
      <c r="L197" s="144"/>
      <c r="M197" s="144"/>
      <c r="N197" s="144"/>
      <c r="O197" s="144"/>
      <c r="P197" s="146"/>
      <c r="Q197" s="144"/>
      <c r="R197" s="144"/>
    </row>
    <row r="198" spans="1:18">
      <c r="A198" s="144"/>
      <c r="B198" s="144"/>
      <c r="C198" s="144"/>
      <c r="D198" s="144"/>
      <c r="E198" s="144"/>
      <c r="F198" s="146"/>
      <c r="G198" s="145"/>
      <c r="H198" s="145"/>
      <c r="I198" s="145"/>
      <c r="J198" s="145"/>
      <c r="K198" s="144"/>
      <c r="L198" s="144"/>
      <c r="M198" s="144"/>
      <c r="N198" s="144"/>
      <c r="O198" s="144"/>
      <c r="P198" s="146"/>
      <c r="Q198" s="144"/>
      <c r="R198" s="144"/>
    </row>
    <row r="199" spans="1:18">
      <c r="A199" s="144"/>
      <c r="B199" s="144"/>
      <c r="C199" s="144"/>
      <c r="D199" s="144"/>
      <c r="E199" s="144"/>
      <c r="F199" s="146"/>
      <c r="G199" s="145"/>
      <c r="H199" s="145"/>
      <c r="I199" s="145"/>
      <c r="J199" s="145"/>
      <c r="K199" s="144"/>
      <c r="L199" s="144"/>
      <c r="M199" s="144"/>
      <c r="N199" s="144"/>
      <c r="O199" s="144"/>
      <c r="P199" s="146"/>
      <c r="Q199" s="144"/>
      <c r="R199" s="144"/>
    </row>
    <row r="200" spans="1:18">
      <c r="A200" s="144"/>
      <c r="B200" s="144"/>
      <c r="C200" s="144"/>
      <c r="D200" s="144"/>
      <c r="E200" s="144"/>
      <c r="F200" s="146"/>
      <c r="G200" s="145"/>
      <c r="H200" s="145"/>
      <c r="I200" s="145"/>
      <c r="J200" s="145"/>
      <c r="K200" s="144"/>
      <c r="L200" s="144"/>
      <c r="M200" s="144"/>
      <c r="N200" s="144"/>
      <c r="O200" s="144"/>
      <c r="P200" s="146"/>
      <c r="Q200" s="144"/>
      <c r="R200" s="144"/>
    </row>
    <row r="201" spans="1:18">
      <c r="A201" s="144"/>
      <c r="B201" s="144"/>
      <c r="C201" s="144"/>
      <c r="D201" s="144"/>
      <c r="E201" s="144"/>
      <c r="F201" s="146"/>
      <c r="G201" s="145"/>
      <c r="H201" s="145"/>
      <c r="I201" s="145"/>
      <c r="J201" s="145"/>
      <c r="K201" s="144"/>
      <c r="L201" s="144"/>
      <c r="M201" s="144"/>
      <c r="N201" s="144"/>
      <c r="O201" s="144"/>
      <c r="P201" s="146"/>
      <c r="Q201" s="144"/>
      <c r="R201" s="144"/>
    </row>
    <row r="202" spans="1:18">
      <c r="A202" s="144"/>
      <c r="B202" s="144"/>
      <c r="C202" s="144"/>
      <c r="D202" s="144"/>
      <c r="E202" s="144"/>
      <c r="F202" s="146"/>
      <c r="G202" s="145"/>
      <c r="H202" s="145"/>
      <c r="I202" s="145"/>
      <c r="J202" s="145"/>
      <c r="K202" s="144"/>
      <c r="L202" s="144"/>
      <c r="M202" s="144"/>
      <c r="N202" s="144"/>
      <c r="O202" s="144"/>
      <c r="P202" s="146"/>
      <c r="Q202" s="144"/>
      <c r="R202" s="144"/>
    </row>
    <row r="203" spans="1:18">
      <c r="A203" s="144"/>
      <c r="B203" s="144"/>
      <c r="C203" s="144"/>
      <c r="D203" s="144"/>
      <c r="E203" s="144"/>
      <c r="F203" s="146"/>
      <c r="G203" s="145"/>
      <c r="H203" s="145"/>
      <c r="I203" s="145"/>
      <c r="J203" s="145"/>
      <c r="K203" s="144"/>
      <c r="L203" s="144"/>
      <c r="M203" s="144"/>
      <c r="N203" s="144"/>
      <c r="O203" s="144"/>
      <c r="P203" s="146"/>
      <c r="Q203" s="144"/>
      <c r="R203" s="144"/>
    </row>
    <row r="204" spans="1:18">
      <c r="A204" s="144"/>
      <c r="B204" s="144"/>
      <c r="C204" s="144"/>
      <c r="D204" s="144"/>
      <c r="E204" s="144"/>
      <c r="F204" s="146"/>
      <c r="G204" s="145"/>
      <c r="H204" s="145"/>
      <c r="I204" s="145"/>
      <c r="J204" s="145"/>
      <c r="K204" s="144"/>
      <c r="L204" s="144"/>
      <c r="M204" s="144"/>
      <c r="N204" s="144"/>
      <c r="O204" s="144"/>
      <c r="P204" s="146"/>
      <c r="Q204" s="144"/>
      <c r="R204" s="144"/>
    </row>
    <row r="205" spans="1:18">
      <c r="A205" s="144"/>
      <c r="B205" s="144"/>
      <c r="C205" s="144"/>
      <c r="D205" s="144"/>
      <c r="E205" s="144"/>
      <c r="F205" s="146"/>
      <c r="G205" s="145"/>
      <c r="H205" s="145"/>
      <c r="I205" s="145"/>
      <c r="J205" s="145"/>
      <c r="K205" s="144"/>
      <c r="L205" s="144"/>
      <c r="M205" s="144"/>
      <c r="N205" s="144"/>
      <c r="O205" s="144"/>
      <c r="P205" s="146"/>
      <c r="Q205" s="144"/>
      <c r="R205" s="144"/>
    </row>
    <row r="206" spans="1:18">
      <c r="A206" s="144"/>
      <c r="B206" s="144"/>
      <c r="C206" s="144"/>
      <c r="D206" s="144"/>
      <c r="E206" s="144"/>
      <c r="F206" s="146"/>
      <c r="G206" s="145"/>
      <c r="H206" s="145"/>
      <c r="I206" s="145"/>
      <c r="J206" s="145"/>
      <c r="K206" s="144"/>
      <c r="L206" s="144"/>
      <c r="M206" s="144"/>
      <c r="N206" s="144"/>
      <c r="O206" s="144"/>
      <c r="P206" s="146"/>
      <c r="Q206" s="144"/>
      <c r="R206" s="144"/>
    </row>
    <row r="207" spans="1:18">
      <c r="A207" s="144"/>
      <c r="B207" s="144"/>
      <c r="C207" s="144"/>
      <c r="D207" s="144"/>
      <c r="E207" s="144"/>
      <c r="F207" s="146"/>
      <c r="G207" s="145"/>
      <c r="H207" s="145"/>
      <c r="I207" s="145"/>
      <c r="J207" s="145"/>
      <c r="K207" s="144"/>
      <c r="L207" s="144"/>
      <c r="M207" s="144"/>
      <c r="N207" s="144"/>
      <c r="O207" s="144"/>
      <c r="P207" s="146"/>
      <c r="Q207" s="144"/>
      <c r="R207" s="144"/>
    </row>
    <row r="208" spans="1:18">
      <c r="A208" s="144"/>
      <c r="B208" s="144"/>
      <c r="C208" s="144"/>
      <c r="D208" s="144"/>
      <c r="E208" s="144"/>
      <c r="F208" s="146"/>
      <c r="G208" s="145"/>
      <c r="H208" s="145"/>
      <c r="I208" s="145"/>
      <c r="J208" s="145"/>
      <c r="K208" s="144"/>
      <c r="L208" s="144"/>
      <c r="M208" s="144"/>
      <c r="N208" s="144"/>
      <c r="O208" s="144"/>
      <c r="P208" s="146"/>
      <c r="Q208" s="144"/>
      <c r="R208" s="144"/>
    </row>
    <row r="209" spans="1:18">
      <c r="A209" s="144"/>
      <c r="B209" s="144"/>
      <c r="C209" s="144"/>
      <c r="D209" s="144"/>
      <c r="E209" s="144"/>
      <c r="F209" s="146"/>
      <c r="G209" s="145"/>
      <c r="H209" s="145"/>
      <c r="I209" s="145"/>
      <c r="J209" s="145"/>
      <c r="K209" s="144"/>
      <c r="L209" s="144"/>
      <c r="M209" s="144"/>
      <c r="N209" s="144"/>
      <c r="O209" s="144"/>
      <c r="P209" s="146"/>
      <c r="Q209" s="144"/>
      <c r="R209" s="144"/>
    </row>
    <row r="210" spans="1:18">
      <c r="A210" s="144"/>
      <c r="B210" s="144"/>
      <c r="C210" s="144"/>
      <c r="D210" s="144"/>
      <c r="E210" s="144"/>
      <c r="F210" s="146"/>
      <c r="G210" s="145"/>
      <c r="H210" s="145"/>
      <c r="I210" s="145"/>
      <c r="J210" s="145"/>
      <c r="K210" s="144"/>
      <c r="L210" s="144"/>
      <c r="M210" s="144"/>
      <c r="N210" s="144"/>
      <c r="O210" s="144"/>
      <c r="P210" s="146"/>
      <c r="Q210" s="144"/>
      <c r="R210" s="144"/>
    </row>
    <row r="211" spans="1:18">
      <c r="A211" s="144"/>
      <c r="B211" s="144"/>
      <c r="C211" s="144"/>
      <c r="D211" s="144"/>
      <c r="E211" s="144"/>
      <c r="F211" s="146"/>
      <c r="G211" s="145"/>
      <c r="H211" s="145"/>
      <c r="I211" s="145"/>
      <c r="J211" s="145"/>
      <c r="K211" s="144"/>
      <c r="L211" s="144"/>
      <c r="M211" s="144"/>
      <c r="N211" s="144"/>
      <c r="O211" s="144"/>
      <c r="P211" s="146"/>
      <c r="Q211" s="144"/>
      <c r="R211" s="144"/>
    </row>
    <row r="212" spans="1:18">
      <c r="A212" s="144"/>
      <c r="B212" s="144"/>
      <c r="C212" s="144"/>
      <c r="D212" s="144"/>
      <c r="E212" s="144"/>
      <c r="F212" s="146"/>
      <c r="G212" s="145"/>
      <c r="H212" s="145"/>
      <c r="I212" s="145"/>
      <c r="J212" s="145"/>
      <c r="K212" s="144"/>
      <c r="L212" s="144"/>
      <c r="M212" s="144"/>
      <c r="N212" s="144"/>
      <c r="O212" s="144"/>
      <c r="P212" s="146"/>
      <c r="Q212" s="144"/>
      <c r="R212" s="144"/>
    </row>
    <row r="213" spans="1:18">
      <c r="A213" s="144"/>
      <c r="B213" s="144"/>
      <c r="C213" s="144"/>
      <c r="D213" s="144"/>
      <c r="E213" s="144"/>
      <c r="F213" s="146"/>
      <c r="G213" s="145"/>
      <c r="H213" s="145"/>
      <c r="I213" s="145"/>
      <c r="J213" s="145"/>
      <c r="K213" s="144"/>
      <c r="L213" s="144"/>
      <c r="M213" s="144"/>
      <c r="N213" s="144"/>
      <c r="O213" s="144"/>
      <c r="P213" s="146"/>
      <c r="Q213" s="144"/>
      <c r="R213" s="144"/>
    </row>
    <row r="214" spans="1:18">
      <c r="A214" s="144"/>
      <c r="B214" s="144"/>
      <c r="C214" s="144"/>
      <c r="D214" s="144"/>
      <c r="E214" s="144"/>
      <c r="F214" s="146"/>
      <c r="G214" s="145"/>
      <c r="H214" s="145"/>
      <c r="I214" s="145"/>
      <c r="J214" s="145"/>
      <c r="K214" s="144"/>
      <c r="L214" s="144"/>
      <c r="M214" s="144"/>
      <c r="N214" s="144"/>
      <c r="O214" s="144"/>
      <c r="P214" s="146"/>
      <c r="Q214" s="144"/>
      <c r="R214" s="144"/>
    </row>
    <row r="215" spans="1:18">
      <c r="A215" s="144"/>
      <c r="B215" s="144"/>
      <c r="C215" s="144"/>
      <c r="D215" s="144"/>
      <c r="E215" s="144"/>
      <c r="F215" s="146"/>
      <c r="G215" s="145"/>
      <c r="H215" s="145"/>
      <c r="I215" s="145"/>
      <c r="J215" s="145"/>
      <c r="K215" s="144"/>
      <c r="L215" s="144"/>
      <c r="M215" s="144"/>
      <c r="N215" s="144"/>
      <c r="O215" s="144"/>
      <c r="P215" s="146"/>
      <c r="Q215" s="144"/>
      <c r="R215" s="144"/>
    </row>
    <row r="216" spans="1:18">
      <c r="A216" s="144"/>
      <c r="B216" s="144"/>
      <c r="C216" s="144"/>
      <c r="D216" s="144"/>
      <c r="E216" s="144"/>
      <c r="F216" s="146"/>
      <c r="G216" s="145"/>
      <c r="H216" s="145"/>
      <c r="I216" s="145"/>
      <c r="J216" s="145"/>
      <c r="K216" s="144"/>
      <c r="L216" s="144"/>
      <c r="M216" s="144"/>
      <c r="N216" s="144"/>
      <c r="O216" s="144"/>
      <c r="P216" s="146"/>
      <c r="Q216" s="144"/>
      <c r="R216" s="144"/>
    </row>
    <row r="217" spans="1:18">
      <c r="A217" s="144"/>
      <c r="B217" s="144"/>
      <c r="C217" s="144"/>
      <c r="D217" s="144"/>
      <c r="E217" s="144"/>
      <c r="F217" s="146"/>
      <c r="G217" s="145"/>
      <c r="H217" s="145"/>
      <c r="I217" s="145"/>
      <c r="J217" s="145"/>
      <c r="K217" s="144"/>
      <c r="L217" s="144"/>
      <c r="M217" s="144"/>
      <c r="N217" s="144"/>
      <c r="O217" s="144"/>
      <c r="P217" s="146"/>
      <c r="Q217" s="144"/>
      <c r="R217" s="144"/>
    </row>
    <row r="218" spans="1:18">
      <c r="A218" s="144"/>
      <c r="B218" s="144"/>
      <c r="C218" s="144"/>
      <c r="D218" s="144"/>
      <c r="E218" s="144"/>
      <c r="F218" s="146"/>
      <c r="G218" s="145"/>
      <c r="H218" s="145"/>
      <c r="I218" s="145"/>
      <c r="J218" s="145"/>
      <c r="K218" s="144"/>
      <c r="L218" s="144"/>
      <c r="M218" s="144"/>
      <c r="N218" s="144"/>
      <c r="O218" s="144"/>
      <c r="P218" s="146"/>
      <c r="Q218" s="144"/>
      <c r="R218" s="144"/>
    </row>
    <row r="219" spans="1:18">
      <c r="A219" s="144"/>
      <c r="B219" s="144"/>
      <c r="C219" s="144"/>
      <c r="D219" s="144"/>
      <c r="E219" s="144"/>
      <c r="F219" s="146"/>
      <c r="G219" s="145"/>
      <c r="H219" s="145"/>
      <c r="I219" s="145"/>
      <c r="J219" s="145"/>
      <c r="K219" s="144"/>
      <c r="L219" s="144"/>
      <c r="M219" s="144"/>
      <c r="N219" s="144"/>
      <c r="O219" s="144"/>
      <c r="P219" s="146"/>
      <c r="Q219" s="144"/>
      <c r="R219" s="144"/>
    </row>
    <row r="220" spans="1:18">
      <c r="A220" s="144"/>
      <c r="B220" s="144"/>
      <c r="C220" s="144"/>
      <c r="D220" s="144"/>
      <c r="E220" s="144"/>
      <c r="F220" s="146"/>
      <c r="G220" s="145"/>
      <c r="H220" s="145"/>
      <c r="I220" s="145"/>
      <c r="J220" s="145"/>
      <c r="K220" s="144"/>
      <c r="L220" s="144"/>
      <c r="M220" s="144"/>
      <c r="N220" s="144"/>
      <c r="O220" s="144"/>
      <c r="P220" s="146"/>
      <c r="Q220" s="144"/>
      <c r="R220" s="144"/>
    </row>
    <row r="221" spans="1:18">
      <c r="A221" s="144"/>
      <c r="B221" s="144"/>
      <c r="C221" s="144"/>
      <c r="D221" s="144"/>
      <c r="E221" s="144"/>
      <c r="F221" s="146"/>
      <c r="G221" s="145"/>
      <c r="H221" s="145"/>
      <c r="I221" s="145"/>
      <c r="J221" s="145"/>
      <c r="K221" s="144"/>
      <c r="L221" s="144"/>
      <c r="M221" s="144"/>
      <c r="N221" s="144"/>
      <c r="O221" s="144"/>
      <c r="P221" s="146"/>
      <c r="Q221" s="144"/>
      <c r="R221" s="144"/>
    </row>
    <row r="222" spans="1:18">
      <c r="A222" s="144"/>
      <c r="B222" s="144"/>
      <c r="C222" s="144"/>
      <c r="D222" s="144"/>
      <c r="E222" s="144"/>
      <c r="F222" s="146"/>
      <c r="G222" s="145"/>
      <c r="H222" s="145"/>
      <c r="I222" s="145"/>
      <c r="J222" s="145"/>
      <c r="K222" s="144"/>
      <c r="L222" s="144"/>
      <c r="M222" s="144"/>
      <c r="N222" s="144"/>
      <c r="O222" s="144"/>
      <c r="P222" s="146"/>
      <c r="Q222" s="144"/>
      <c r="R222" s="144"/>
    </row>
    <row r="223" spans="1:18">
      <c r="A223" s="144"/>
      <c r="B223" s="144"/>
      <c r="C223" s="144"/>
      <c r="D223" s="144"/>
      <c r="E223" s="144"/>
      <c r="F223" s="146"/>
      <c r="G223" s="145"/>
      <c r="H223" s="145"/>
      <c r="I223" s="145"/>
      <c r="J223" s="145"/>
      <c r="K223" s="144"/>
      <c r="L223" s="144"/>
      <c r="M223" s="144"/>
      <c r="N223" s="144"/>
      <c r="O223" s="144"/>
      <c r="P223" s="146"/>
      <c r="Q223" s="144"/>
      <c r="R223" s="144"/>
    </row>
    <row r="224" spans="1:18">
      <c r="A224" s="144"/>
      <c r="B224" s="144"/>
      <c r="C224" s="144"/>
      <c r="D224" s="144"/>
      <c r="E224" s="144"/>
      <c r="F224" s="146"/>
      <c r="G224" s="145"/>
      <c r="H224" s="145"/>
      <c r="I224" s="145"/>
      <c r="J224" s="145"/>
      <c r="K224" s="144"/>
      <c r="L224" s="144"/>
      <c r="M224" s="144"/>
      <c r="N224" s="144"/>
      <c r="O224" s="144"/>
      <c r="P224" s="146"/>
      <c r="Q224" s="144"/>
      <c r="R224" s="144"/>
    </row>
    <row r="225" spans="1:18">
      <c r="A225" s="144"/>
      <c r="B225" s="144"/>
      <c r="C225" s="144"/>
      <c r="D225" s="144"/>
      <c r="E225" s="144"/>
      <c r="F225" s="146"/>
      <c r="G225" s="145"/>
      <c r="H225" s="145"/>
      <c r="I225" s="145"/>
      <c r="J225" s="145"/>
      <c r="K225" s="144"/>
      <c r="L225" s="144"/>
      <c r="M225" s="144"/>
      <c r="N225" s="144"/>
      <c r="O225" s="144"/>
      <c r="P225" s="146"/>
      <c r="Q225" s="144"/>
      <c r="R225" s="144"/>
    </row>
    <row r="226" spans="1:18">
      <c r="A226" s="144"/>
      <c r="B226" s="144"/>
      <c r="C226" s="144"/>
      <c r="D226" s="144"/>
      <c r="E226" s="144"/>
      <c r="F226" s="146"/>
      <c r="G226" s="145"/>
      <c r="H226" s="145"/>
      <c r="I226" s="145"/>
      <c r="J226" s="145"/>
      <c r="K226" s="144"/>
      <c r="L226" s="144"/>
      <c r="M226" s="144"/>
      <c r="N226" s="144"/>
      <c r="O226" s="144"/>
      <c r="P226" s="146"/>
      <c r="Q226" s="144"/>
      <c r="R226" s="144"/>
    </row>
    <row r="227" spans="1:18">
      <c r="A227" s="144"/>
      <c r="B227" s="144"/>
      <c r="C227" s="144"/>
      <c r="D227" s="144"/>
      <c r="E227" s="144"/>
      <c r="F227" s="146"/>
      <c r="G227" s="145"/>
      <c r="H227" s="145"/>
      <c r="I227" s="145"/>
      <c r="J227" s="145"/>
      <c r="K227" s="144"/>
      <c r="L227" s="144"/>
      <c r="M227" s="144"/>
      <c r="N227" s="144"/>
      <c r="O227" s="144"/>
      <c r="P227" s="146"/>
      <c r="Q227" s="144"/>
      <c r="R227" s="144"/>
    </row>
    <row r="228" spans="1:18">
      <c r="A228" s="144"/>
      <c r="B228" s="144"/>
      <c r="C228" s="144"/>
      <c r="D228" s="144"/>
      <c r="E228" s="144"/>
      <c r="F228" s="146"/>
      <c r="G228" s="145"/>
      <c r="H228" s="145"/>
      <c r="I228" s="145"/>
      <c r="J228" s="145"/>
      <c r="K228" s="144"/>
      <c r="L228" s="144"/>
      <c r="M228" s="144"/>
      <c r="N228" s="144"/>
      <c r="O228" s="144"/>
      <c r="P228" s="146"/>
      <c r="Q228" s="144"/>
      <c r="R228" s="144"/>
    </row>
    <row r="229" spans="1:18">
      <c r="A229" s="144"/>
      <c r="B229" s="144"/>
      <c r="C229" s="144"/>
      <c r="D229" s="144"/>
      <c r="E229" s="144"/>
      <c r="F229" s="146"/>
      <c r="G229" s="145"/>
      <c r="H229" s="145"/>
      <c r="I229" s="145"/>
      <c r="J229" s="145"/>
      <c r="K229" s="144"/>
      <c r="L229" s="144"/>
      <c r="M229" s="144"/>
      <c r="N229" s="144"/>
      <c r="O229" s="144"/>
      <c r="P229" s="146"/>
      <c r="Q229" s="144"/>
      <c r="R229" s="144"/>
    </row>
    <row r="230" spans="1:18">
      <c r="A230" s="144"/>
      <c r="B230" s="144"/>
      <c r="C230" s="144"/>
      <c r="D230" s="144"/>
      <c r="E230" s="144"/>
      <c r="F230" s="146"/>
      <c r="G230" s="145"/>
      <c r="H230" s="145"/>
      <c r="I230" s="145"/>
      <c r="J230" s="145"/>
      <c r="K230" s="144"/>
      <c r="L230" s="144"/>
      <c r="M230" s="144"/>
      <c r="N230" s="144"/>
      <c r="O230" s="144"/>
      <c r="P230" s="146"/>
      <c r="Q230" s="144"/>
      <c r="R230" s="144"/>
    </row>
    <row r="231" spans="1:18">
      <c r="A231" s="144"/>
      <c r="B231" s="144"/>
      <c r="C231" s="144"/>
      <c r="D231" s="144"/>
      <c r="E231" s="144"/>
      <c r="F231" s="146"/>
      <c r="G231" s="145"/>
      <c r="H231" s="145"/>
      <c r="I231" s="145"/>
      <c r="J231" s="145"/>
      <c r="K231" s="144"/>
      <c r="L231" s="144"/>
      <c r="M231" s="144"/>
      <c r="N231" s="144"/>
      <c r="O231" s="144"/>
      <c r="P231" s="146"/>
      <c r="Q231" s="144"/>
      <c r="R231" s="144"/>
    </row>
    <row r="232" spans="1:18">
      <c r="A232" s="144"/>
      <c r="B232" s="144"/>
      <c r="C232" s="144"/>
      <c r="D232" s="144"/>
      <c r="E232" s="144"/>
      <c r="F232" s="146"/>
      <c r="G232" s="145"/>
      <c r="H232" s="145"/>
      <c r="I232" s="145"/>
      <c r="J232" s="145"/>
      <c r="K232" s="144"/>
      <c r="L232" s="144"/>
      <c r="M232" s="144"/>
      <c r="N232" s="144"/>
      <c r="O232" s="144"/>
      <c r="P232" s="146"/>
      <c r="Q232" s="144"/>
      <c r="R232" s="144"/>
    </row>
    <row r="233" spans="1:18">
      <c r="A233" s="144"/>
      <c r="B233" s="144"/>
      <c r="C233" s="144"/>
      <c r="D233" s="144"/>
      <c r="E233" s="144"/>
      <c r="F233" s="146"/>
      <c r="G233" s="145"/>
      <c r="H233" s="145"/>
      <c r="I233" s="145"/>
      <c r="J233" s="145"/>
      <c r="K233" s="144"/>
      <c r="L233" s="144"/>
      <c r="M233" s="144"/>
      <c r="N233" s="144"/>
      <c r="O233" s="144"/>
      <c r="P233" s="146"/>
      <c r="Q233" s="144"/>
      <c r="R233" s="144"/>
    </row>
    <row r="234" spans="1:18">
      <c r="A234" s="144"/>
      <c r="B234" s="144"/>
      <c r="C234" s="144"/>
      <c r="D234" s="144"/>
      <c r="E234" s="144"/>
      <c r="F234" s="146"/>
      <c r="G234" s="145"/>
      <c r="H234" s="145"/>
      <c r="I234" s="145"/>
      <c r="J234" s="145"/>
      <c r="K234" s="144"/>
      <c r="L234" s="144"/>
      <c r="M234" s="144"/>
      <c r="N234" s="144"/>
      <c r="O234" s="144"/>
      <c r="P234" s="146"/>
      <c r="Q234" s="144"/>
      <c r="R234" s="144"/>
    </row>
    <row r="235" spans="1:18">
      <c r="A235" s="144"/>
      <c r="B235" s="144"/>
      <c r="C235" s="144"/>
      <c r="D235" s="144"/>
      <c r="E235" s="144"/>
      <c r="F235" s="146"/>
      <c r="G235" s="145"/>
      <c r="H235" s="145"/>
      <c r="I235" s="145"/>
      <c r="J235" s="145"/>
      <c r="K235" s="144"/>
      <c r="L235" s="144"/>
      <c r="M235" s="144"/>
      <c r="N235" s="144"/>
      <c r="O235" s="144"/>
      <c r="P235" s="146"/>
      <c r="Q235" s="144"/>
      <c r="R235" s="144"/>
    </row>
    <row r="236" spans="1:18">
      <c r="A236" s="144"/>
      <c r="B236" s="144"/>
      <c r="C236" s="144"/>
      <c r="D236" s="144"/>
      <c r="E236" s="144"/>
      <c r="F236" s="146"/>
      <c r="G236" s="145"/>
      <c r="H236" s="145"/>
      <c r="I236" s="145"/>
      <c r="J236" s="145"/>
      <c r="K236" s="144"/>
      <c r="L236" s="144"/>
      <c r="M236" s="144"/>
      <c r="N236" s="144"/>
      <c r="O236" s="144"/>
      <c r="P236" s="146"/>
      <c r="Q236" s="144"/>
      <c r="R236" s="144"/>
    </row>
    <row r="237" spans="1:18">
      <c r="A237" s="144"/>
      <c r="B237" s="144"/>
      <c r="C237" s="144"/>
      <c r="D237" s="144"/>
      <c r="E237" s="144"/>
      <c r="F237" s="146"/>
      <c r="G237" s="145"/>
      <c r="H237" s="145"/>
      <c r="I237" s="145"/>
      <c r="J237" s="145"/>
      <c r="K237" s="144"/>
      <c r="L237" s="144"/>
      <c r="M237" s="144"/>
      <c r="N237" s="144"/>
      <c r="O237" s="144"/>
      <c r="P237" s="146"/>
      <c r="Q237" s="144"/>
      <c r="R237" s="144"/>
    </row>
    <row r="238" spans="1:18">
      <c r="A238" s="144"/>
      <c r="B238" s="144"/>
      <c r="C238" s="144"/>
      <c r="D238" s="144"/>
      <c r="E238" s="144"/>
      <c r="F238" s="146"/>
      <c r="G238" s="145"/>
      <c r="H238" s="145"/>
      <c r="I238" s="145"/>
      <c r="J238" s="145"/>
      <c r="K238" s="144"/>
      <c r="L238" s="144"/>
      <c r="M238" s="144"/>
      <c r="N238" s="144"/>
      <c r="O238" s="144"/>
      <c r="P238" s="146"/>
      <c r="Q238" s="144"/>
      <c r="R238" s="144"/>
    </row>
    <row r="239" spans="1:18">
      <c r="A239" s="144"/>
      <c r="B239" s="144"/>
      <c r="C239" s="144"/>
      <c r="D239" s="144"/>
      <c r="E239" s="144"/>
      <c r="F239" s="146"/>
      <c r="G239" s="145"/>
      <c r="H239" s="145"/>
      <c r="I239" s="145"/>
      <c r="J239" s="145"/>
      <c r="K239" s="144"/>
      <c r="L239" s="144"/>
      <c r="M239" s="144"/>
      <c r="N239" s="144"/>
      <c r="O239" s="144"/>
      <c r="P239" s="146"/>
      <c r="Q239" s="144"/>
      <c r="R239" s="144"/>
    </row>
    <row r="240" spans="1:18">
      <c r="A240" s="144"/>
      <c r="B240" s="144"/>
      <c r="C240" s="144"/>
      <c r="D240" s="144"/>
      <c r="E240" s="144"/>
      <c r="F240" s="146"/>
      <c r="G240" s="145"/>
      <c r="H240" s="145"/>
      <c r="I240" s="145"/>
      <c r="J240" s="145"/>
      <c r="K240" s="144"/>
      <c r="L240" s="144"/>
      <c r="M240" s="144"/>
      <c r="N240" s="144"/>
      <c r="O240" s="144"/>
      <c r="P240" s="146"/>
      <c r="Q240" s="144"/>
      <c r="R240" s="144"/>
    </row>
    <row r="241" spans="1:18">
      <c r="A241" s="144"/>
      <c r="B241" s="144"/>
      <c r="C241" s="144"/>
      <c r="D241" s="144"/>
      <c r="E241" s="144"/>
      <c r="F241" s="146"/>
      <c r="G241" s="145"/>
      <c r="H241" s="145"/>
      <c r="I241" s="145"/>
      <c r="J241" s="145"/>
      <c r="K241" s="144"/>
      <c r="L241" s="144"/>
      <c r="M241" s="144"/>
      <c r="N241" s="144"/>
      <c r="O241" s="144"/>
      <c r="P241" s="146"/>
      <c r="Q241" s="144"/>
      <c r="R241" s="144"/>
    </row>
    <row r="242" spans="1:18">
      <c r="A242" s="144"/>
      <c r="B242" s="144"/>
      <c r="C242" s="144"/>
      <c r="D242" s="144"/>
      <c r="E242" s="144"/>
      <c r="F242" s="146"/>
      <c r="G242" s="145"/>
      <c r="H242" s="145"/>
      <c r="I242" s="145"/>
      <c r="J242" s="145"/>
      <c r="K242" s="144"/>
      <c r="L242" s="144"/>
      <c r="M242" s="144"/>
      <c r="N242" s="144"/>
      <c r="O242" s="144"/>
      <c r="P242" s="146"/>
      <c r="Q242" s="144"/>
      <c r="R242" s="144"/>
    </row>
    <row r="243" spans="1:18">
      <c r="A243" s="144"/>
      <c r="B243" s="144"/>
      <c r="C243" s="144"/>
      <c r="D243" s="144"/>
      <c r="E243" s="144"/>
      <c r="F243" s="146"/>
      <c r="G243" s="145"/>
      <c r="H243" s="145"/>
      <c r="I243" s="145"/>
      <c r="J243" s="145"/>
      <c r="K243" s="144"/>
      <c r="L243" s="144"/>
      <c r="M243" s="144"/>
      <c r="N243" s="144"/>
      <c r="O243" s="144"/>
      <c r="P243" s="146"/>
      <c r="Q243" s="144"/>
      <c r="R243" s="144"/>
    </row>
    <row r="244" spans="1:18">
      <c r="A244" s="144"/>
      <c r="B244" s="144"/>
      <c r="C244" s="144"/>
      <c r="D244" s="144"/>
      <c r="E244" s="144"/>
      <c r="F244" s="146"/>
      <c r="G244" s="145"/>
      <c r="H244" s="145"/>
      <c r="I244" s="145"/>
      <c r="J244" s="145"/>
      <c r="K244" s="144"/>
      <c r="L244" s="144"/>
      <c r="M244" s="144"/>
      <c r="N244" s="144"/>
      <c r="O244" s="144"/>
      <c r="P244" s="146"/>
      <c r="Q244" s="144"/>
      <c r="R244" s="144"/>
    </row>
    <row r="245" spans="1:18">
      <c r="A245" s="144"/>
      <c r="B245" s="144"/>
      <c r="C245" s="144"/>
      <c r="D245" s="144"/>
      <c r="E245" s="144"/>
      <c r="F245" s="146"/>
      <c r="G245" s="145"/>
      <c r="H245" s="145"/>
      <c r="I245" s="145"/>
      <c r="J245" s="145"/>
      <c r="K245" s="144"/>
      <c r="L245" s="144"/>
      <c r="M245" s="144"/>
      <c r="N245" s="144"/>
      <c r="O245" s="144"/>
      <c r="P245" s="146"/>
      <c r="Q245" s="144"/>
      <c r="R245" s="144"/>
    </row>
    <row r="246" spans="1:18">
      <c r="A246" s="144"/>
      <c r="B246" s="144"/>
      <c r="C246" s="144"/>
      <c r="D246" s="144"/>
      <c r="E246" s="144"/>
      <c r="F246" s="146"/>
      <c r="G246" s="145"/>
      <c r="H246" s="145"/>
      <c r="I246" s="145"/>
      <c r="J246" s="145"/>
      <c r="K246" s="144"/>
      <c r="L246" s="144"/>
      <c r="M246" s="144"/>
      <c r="N246" s="144"/>
      <c r="O246" s="144"/>
      <c r="P246" s="146"/>
      <c r="Q246" s="144"/>
      <c r="R246" s="144"/>
    </row>
    <row r="247" spans="1:18">
      <c r="A247" s="144"/>
      <c r="B247" s="144"/>
      <c r="C247" s="144"/>
      <c r="D247" s="144"/>
      <c r="E247" s="144"/>
      <c r="F247" s="146"/>
      <c r="G247" s="145"/>
      <c r="H247" s="145"/>
      <c r="I247" s="145"/>
      <c r="J247" s="145"/>
      <c r="K247" s="144"/>
      <c r="L247" s="144"/>
      <c r="M247" s="144"/>
      <c r="N247" s="144"/>
      <c r="O247" s="144"/>
      <c r="P247" s="146"/>
      <c r="Q247" s="144"/>
      <c r="R247" s="144"/>
    </row>
    <row r="248" spans="1:18">
      <c r="A248" s="144"/>
      <c r="B248" s="144"/>
      <c r="C248" s="144"/>
      <c r="D248" s="144"/>
      <c r="E248" s="144"/>
      <c r="F248" s="146"/>
      <c r="G248" s="145"/>
      <c r="H248" s="145"/>
      <c r="I248" s="145"/>
      <c r="J248" s="145"/>
      <c r="K248" s="144"/>
      <c r="L248" s="144"/>
      <c r="M248" s="144"/>
      <c r="N248" s="144"/>
      <c r="O248" s="144"/>
      <c r="P248" s="146"/>
      <c r="Q248" s="144"/>
      <c r="R248" s="144"/>
    </row>
    <row r="249" spans="1:18">
      <c r="A249" s="144"/>
      <c r="B249" s="144"/>
      <c r="C249" s="144"/>
      <c r="D249" s="144"/>
      <c r="E249" s="144"/>
      <c r="F249" s="146"/>
      <c r="G249" s="145"/>
      <c r="H249" s="145"/>
      <c r="I249" s="145"/>
      <c r="J249" s="145"/>
      <c r="K249" s="144"/>
      <c r="L249" s="144"/>
      <c r="M249" s="144"/>
      <c r="N249" s="144"/>
      <c r="O249" s="144"/>
      <c r="P249" s="146"/>
      <c r="Q249" s="144"/>
      <c r="R249" s="144"/>
    </row>
    <row r="250" spans="1:18">
      <c r="A250" s="144"/>
      <c r="B250" s="144"/>
      <c r="C250" s="144"/>
      <c r="D250" s="144"/>
      <c r="E250" s="144"/>
      <c r="F250" s="146"/>
      <c r="G250" s="145"/>
      <c r="H250" s="145"/>
      <c r="I250" s="145"/>
      <c r="J250" s="145"/>
      <c r="K250" s="144"/>
      <c r="L250" s="144"/>
      <c r="M250" s="144"/>
      <c r="N250" s="144"/>
      <c r="O250" s="144"/>
      <c r="P250" s="146"/>
      <c r="Q250" s="144"/>
      <c r="R250" s="144"/>
    </row>
    <row r="251" spans="1:18">
      <c r="A251" s="144"/>
      <c r="B251" s="144"/>
      <c r="C251" s="144"/>
      <c r="D251" s="144"/>
      <c r="E251" s="144"/>
      <c r="F251" s="146"/>
      <c r="G251" s="145"/>
      <c r="H251" s="145"/>
      <c r="I251" s="145"/>
      <c r="J251" s="145"/>
      <c r="K251" s="144"/>
      <c r="L251" s="144"/>
      <c r="M251" s="144"/>
      <c r="N251" s="144"/>
      <c r="O251" s="144"/>
      <c r="P251" s="146"/>
      <c r="Q251" s="144"/>
      <c r="R251" s="144"/>
    </row>
    <row r="252" spans="1:18">
      <c r="A252" s="144"/>
      <c r="B252" s="144"/>
      <c r="C252" s="144"/>
      <c r="D252" s="144"/>
      <c r="E252" s="144"/>
      <c r="F252" s="146"/>
      <c r="G252" s="145"/>
      <c r="H252" s="145"/>
      <c r="I252" s="145"/>
      <c r="J252" s="145"/>
      <c r="K252" s="144"/>
      <c r="L252" s="144"/>
      <c r="M252" s="144"/>
      <c r="N252" s="144"/>
      <c r="O252" s="144"/>
      <c r="P252" s="146"/>
      <c r="Q252" s="144"/>
      <c r="R252" s="144"/>
    </row>
    <row r="253" spans="1:18">
      <c r="A253" s="144"/>
      <c r="B253" s="144"/>
      <c r="C253" s="144"/>
      <c r="D253" s="144"/>
      <c r="E253" s="144"/>
      <c r="F253" s="146"/>
      <c r="G253" s="145"/>
      <c r="H253" s="145"/>
      <c r="I253" s="145"/>
      <c r="J253" s="145"/>
      <c r="K253" s="144"/>
      <c r="L253" s="144"/>
      <c r="M253" s="144"/>
      <c r="N253" s="144"/>
      <c r="O253" s="144"/>
      <c r="P253" s="146"/>
      <c r="Q253" s="144"/>
      <c r="R253" s="144"/>
    </row>
    <row r="254" spans="1:18">
      <c r="A254" s="144"/>
      <c r="B254" s="144"/>
      <c r="C254" s="144"/>
      <c r="D254" s="144"/>
      <c r="E254" s="144"/>
      <c r="F254" s="146"/>
      <c r="G254" s="145"/>
      <c r="H254" s="145"/>
      <c r="I254" s="145"/>
      <c r="J254" s="145"/>
      <c r="K254" s="144"/>
      <c r="L254" s="144"/>
      <c r="M254" s="144"/>
      <c r="N254" s="144"/>
      <c r="O254" s="144"/>
      <c r="P254" s="146"/>
      <c r="Q254" s="144"/>
      <c r="R254" s="144"/>
    </row>
    <row r="255" spans="1:18">
      <c r="A255" s="144"/>
      <c r="B255" s="144"/>
      <c r="C255" s="144"/>
      <c r="D255" s="144"/>
      <c r="E255" s="144"/>
      <c r="F255" s="146"/>
      <c r="G255" s="145"/>
      <c r="H255" s="145"/>
      <c r="I255" s="145"/>
      <c r="J255" s="145"/>
      <c r="K255" s="144"/>
      <c r="L255" s="144"/>
      <c r="M255" s="144"/>
      <c r="N255" s="144"/>
      <c r="O255" s="144"/>
      <c r="P255" s="146"/>
      <c r="Q255" s="144"/>
      <c r="R255" s="144"/>
    </row>
    <row r="256" spans="1:18">
      <c r="A256" s="144"/>
      <c r="B256" s="144"/>
      <c r="C256" s="144"/>
      <c r="D256" s="144"/>
      <c r="E256" s="144"/>
      <c r="F256" s="146"/>
      <c r="G256" s="145"/>
      <c r="H256" s="145"/>
      <c r="I256" s="145"/>
      <c r="J256" s="145"/>
      <c r="K256" s="144"/>
      <c r="L256" s="144"/>
      <c r="M256" s="144"/>
      <c r="N256" s="144"/>
      <c r="O256" s="144"/>
      <c r="P256" s="146"/>
      <c r="Q256" s="144"/>
      <c r="R256" s="144"/>
    </row>
    <row r="257" spans="1:18">
      <c r="A257" s="144"/>
      <c r="B257" s="144"/>
      <c r="C257" s="144"/>
      <c r="D257" s="144"/>
      <c r="E257" s="144"/>
      <c r="F257" s="146"/>
      <c r="G257" s="145"/>
      <c r="H257" s="145"/>
      <c r="I257" s="145"/>
      <c r="J257" s="145"/>
      <c r="K257" s="144"/>
      <c r="L257" s="144"/>
      <c r="M257" s="144"/>
      <c r="N257" s="144"/>
      <c r="O257" s="144"/>
      <c r="P257" s="146"/>
      <c r="Q257" s="144"/>
      <c r="R257" s="144"/>
    </row>
    <row r="258" spans="1:18">
      <c r="A258" s="144"/>
      <c r="B258" s="144"/>
      <c r="C258" s="144"/>
      <c r="D258" s="144"/>
      <c r="E258" s="144"/>
      <c r="F258" s="146"/>
      <c r="G258" s="145"/>
      <c r="H258" s="145"/>
      <c r="I258" s="145"/>
      <c r="J258" s="145"/>
      <c r="K258" s="144"/>
      <c r="L258" s="144"/>
      <c r="M258" s="144"/>
      <c r="N258" s="144"/>
      <c r="O258" s="144"/>
      <c r="P258" s="146"/>
      <c r="Q258" s="144"/>
      <c r="R258" s="144"/>
    </row>
    <row r="259" spans="1:18">
      <c r="A259" s="144"/>
      <c r="B259" s="144"/>
      <c r="C259" s="144"/>
      <c r="D259" s="144"/>
      <c r="E259" s="144"/>
      <c r="F259" s="146"/>
      <c r="G259" s="145"/>
      <c r="H259" s="145"/>
      <c r="I259" s="145"/>
      <c r="J259" s="145"/>
      <c r="K259" s="144"/>
      <c r="L259" s="144"/>
      <c r="M259" s="144"/>
      <c r="N259" s="144"/>
      <c r="O259" s="144"/>
      <c r="P259" s="146"/>
      <c r="Q259" s="144"/>
      <c r="R259" s="144"/>
    </row>
    <row r="260" spans="1:18">
      <c r="A260" s="144"/>
      <c r="B260" s="144"/>
      <c r="C260" s="144"/>
      <c r="D260" s="144"/>
      <c r="E260" s="144"/>
      <c r="F260" s="146"/>
      <c r="G260" s="145"/>
      <c r="H260" s="145"/>
      <c r="I260" s="145"/>
      <c r="J260" s="145"/>
      <c r="K260" s="144"/>
      <c r="L260" s="144"/>
      <c r="M260" s="144"/>
      <c r="N260" s="144"/>
      <c r="O260" s="144"/>
      <c r="P260" s="146"/>
      <c r="Q260" s="144"/>
      <c r="R260" s="144"/>
    </row>
    <row r="261" spans="1:18">
      <c r="A261" s="144"/>
      <c r="B261" s="144"/>
      <c r="C261" s="144"/>
      <c r="D261" s="144"/>
      <c r="E261" s="144"/>
      <c r="F261" s="146"/>
      <c r="G261" s="145"/>
      <c r="H261" s="145"/>
      <c r="I261" s="145"/>
      <c r="J261" s="145"/>
      <c r="K261" s="144"/>
      <c r="L261" s="144"/>
      <c r="M261" s="144"/>
      <c r="N261" s="144"/>
      <c r="O261" s="144"/>
      <c r="P261" s="146"/>
      <c r="Q261" s="144"/>
      <c r="R261" s="144"/>
    </row>
    <row r="262" spans="1:18">
      <c r="A262" s="144"/>
      <c r="B262" s="144"/>
      <c r="C262" s="144"/>
      <c r="D262" s="144"/>
      <c r="E262" s="144"/>
      <c r="F262" s="146"/>
      <c r="G262" s="145"/>
      <c r="H262" s="145"/>
      <c r="I262" s="145"/>
      <c r="J262" s="145"/>
      <c r="K262" s="144"/>
      <c r="L262" s="144"/>
      <c r="M262" s="144"/>
      <c r="N262" s="144"/>
      <c r="O262" s="144"/>
      <c r="P262" s="146"/>
      <c r="Q262" s="144"/>
      <c r="R262" s="144"/>
    </row>
    <row r="263" spans="1:18">
      <c r="A263" s="144"/>
      <c r="B263" s="144"/>
      <c r="C263" s="144"/>
      <c r="D263" s="144"/>
      <c r="E263" s="144"/>
      <c r="F263" s="146"/>
      <c r="G263" s="145"/>
      <c r="H263" s="145"/>
      <c r="I263" s="145"/>
      <c r="J263" s="145"/>
      <c r="K263" s="144"/>
      <c r="L263" s="144"/>
      <c r="M263" s="144"/>
      <c r="N263" s="144"/>
      <c r="O263" s="144"/>
      <c r="P263" s="146"/>
      <c r="Q263" s="144"/>
      <c r="R263" s="144"/>
    </row>
    <row r="264" spans="1:18">
      <c r="A264" s="144"/>
      <c r="B264" s="144"/>
      <c r="C264" s="144"/>
      <c r="D264" s="144"/>
      <c r="E264" s="144"/>
      <c r="F264" s="146"/>
      <c r="G264" s="145"/>
      <c r="H264" s="145"/>
      <c r="I264" s="145"/>
      <c r="J264" s="145"/>
      <c r="K264" s="144"/>
      <c r="L264" s="144"/>
      <c r="M264" s="144"/>
      <c r="N264" s="144"/>
      <c r="O264" s="144"/>
      <c r="P264" s="146"/>
      <c r="Q264" s="144"/>
      <c r="R264" s="144"/>
    </row>
    <row r="265" spans="1:18">
      <c r="A265" s="144"/>
      <c r="B265" s="144"/>
      <c r="C265" s="144"/>
      <c r="D265" s="144"/>
      <c r="E265" s="144"/>
      <c r="F265" s="146"/>
      <c r="G265" s="145"/>
      <c r="H265" s="145"/>
      <c r="I265" s="145"/>
      <c r="J265" s="145"/>
      <c r="K265" s="144"/>
      <c r="L265" s="144"/>
      <c r="M265" s="144"/>
      <c r="N265" s="144"/>
      <c r="O265" s="144"/>
      <c r="P265" s="146"/>
      <c r="Q265" s="144"/>
      <c r="R265" s="144"/>
    </row>
    <row r="266" spans="1:18">
      <c r="A266" s="144"/>
      <c r="B266" s="144"/>
      <c r="C266" s="144"/>
      <c r="D266" s="144"/>
      <c r="E266" s="144"/>
      <c r="F266" s="146"/>
      <c r="G266" s="145"/>
      <c r="H266" s="145"/>
      <c r="I266" s="145"/>
      <c r="J266" s="145"/>
      <c r="K266" s="144"/>
      <c r="L266" s="144"/>
      <c r="M266" s="144"/>
      <c r="N266" s="144"/>
      <c r="O266" s="144"/>
      <c r="P266" s="146"/>
      <c r="Q266" s="144"/>
      <c r="R266" s="144"/>
    </row>
    <row r="267" spans="1:18">
      <c r="A267" s="144"/>
      <c r="B267" s="144"/>
      <c r="C267" s="144"/>
      <c r="D267" s="144"/>
      <c r="E267" s="144"/>
      <c r="F267" s="146"/>
      <c r="G267" s="145"/>
      <c r="H267" s="145"/>
      <c r="I267" s="145"/>
      <c r="J267" s="145"/>
      <c r="K267" s="144"/>
      <c r="L267" s="144"/>
      <c r="M267" s="144"/>
      <c r="N267" s="144"/>
      <c r="O267" s="144"/>
      <c r="P267" s="146"/>
      <c r="Q267" s="144"/>
      <c r="R267" s="144"/>
    </row>
    <row r="268" spans="1:18">
      <c r="A268" s="144"/>
      <c r="B268" s="144"/>
      <c r="C268" s="144"/>
      <c r="D268" s="144"/>
      <c r="E268" s="144"/>
      <c r="F268" s="146"/>
      <c r="G268" s="145"/>
      <c r="H268" s="145"/>
      <c r="I268" s="145"/>
      <c r="J268" s="145"/>
      <c r="K268" s="144"/>
      <c r="L268" s="144"/>
      <c r="M268" s="144"/>
      <c r="N268" s="144"/>
      <c r="O268" s="144"/>
      <c r="P268" s="146"/>
      <c r="Q268" s="144"/>
      <c r="R268" s="144"/>
    </row>
    <row r="269" spans="1:18">
      <c r="A269" s="144"/>
      <c r="B269" s="144"/>
      <c r="C269" s="144"/>
      <c r="D269" s="144"/>
      <c r="E269" s="144"/>
      <c r="F269" s="146"/>
      <c r="G269" s="145"/>
      <c r="H269" s="145"/>
      <c r="I269" s="145"/>
      <c r="J269" s="145"/>
      <c r="K269" s="144"/>
      <c r="L269" s="144"/>
      <c r="M269" s="144"/>
      <c r="N269" s="144"/>
      <c r="O269" s="144"/>
      <c r="P269" s="146"/>
      <c r="Q269" s="144"/>
      <c r="R269" s="144"/>
    </row>
    <row r="270" spans="1:18">
      <c r="A270" s="144"/>
      <c r="B270" s="144"/>
      <c r="C270" s="144"/>
      <c r="D270" s="144"/>
      <c r="E270" s="144"/>
      <c r="F270" s="146"/>
      <c r="G270" s="145"/>
      <c r="H270" s="145"/>
      <c r="I270" s="145"/>
      <c r="J270" s="145"/>
      <c r="K270" s="144"/>
      <c r="L270" s="144"/>
      <c r="M270" s="144"/>
      <c r="N270" s="144"/>
      <c r="O270" s="144"/>
      <c r="P270" s="146"/>
      <c r="Q270" s="144"/>
      <c r="R270" s="144"/>
    </row>
    <row r="271" spans="1:18">
      <c r="A271" s="144"/>
      <c r="B271" s="144"/>
      <c r="C271" s="144"/>
      <c r="D271" s="144"/>
      <c r="E271" s="144"/>
      <c r="F271" s="146"/>
      <c r="G271" s="145"/>
      <c r="H271" s="145"/>
      <c r="I271" s="145"/>
      <c r="J271" s="145"/>
      <c r="K271" s="144"/>
      <c r="L271" s="144"/>
      <c r="M271" s="144"/>
      <c r="N271" s="144"/>
      <c r="O271" s="144"/>
      <c r="P271" s="146"/>
      <c r="Q271" s="144"/>
      <c r="R271" s="144"/>
    </row>
    <row r="272" spans="1:18">
      <c r="A272" s="144"/>
      <c r="B272" s="144"/>
      <c r="C272" s="144"/>
      <c r="D272" s="144"/>
      <c r="E272" s="144"/>
      <c r="F272" s="146"/>
      <c r="G272" s="145"/>
      <c r="H272" s="145"/>
      <c r="I272" s="145"/>
      <c r="J272" s="145"/>
      <c r="K272" s="144"/>
      <c r="L272" s="144"/>
      <c r="M272" s="144"/>
      <c r="N272" s="144"/>
      <c r="O272" s="144"/>
      <c r="P272" s="146"/>
      <c r="Q272" s="144"/>
      <c r="R272" s="144"/>
    </row>
    <row r="273" spans="1:18">
      <c r="A273" s="144"/>
      <c r="B273" s="144"/>
      <c r="C273" s="144"/>
      <c r="D273" s="144"/>
      <c r="E273" s="144"/>
      <c r="F273" s="146"/>
      <c r="G273" s="145"/>
      <c r="H273" s="145"/>
      <c r="I273" s="145"/>
      <c r="J273" s="145"/>
      <c r="K273" s="144"/>
      <c r="L273" s="144"/>
      <c r="M273" s="144"/>
      <c r="N273" s="144"/>
      <c r="O273" s="144"/>
      <c r="P273" s="146"/>
      <c r="Q273" s="144"/>
      <c r="R273" s="144"/>
    </row>
    <row r="274" spans="1:18">
      <c r="A274" s="144"/>
      <c r="B274" s="144"/>
      <c r="C274" s="144"/>
      <c r="D274" s="144"/>
      <c r="E274" s="144"/>
      <c r="F274" s="146"/>
      <c r="G274" s="145"/>
      <c r="H274" s="145"/>
      <c r="I274" s="145"/>
      <c r="J274" s="145"/>
      <c r="K274" s="144"/>
      <c r="L274" s="144"/>
      <c r="M274" s="144"/>
      <c r="N274" s="144"/>
      <c r="O274" s="144"/>
      <c r="P274" s="146"/>
      <c r="Q274" s="144"/>
      <c r="R274" s="144"/>
    </row>
    <row r="275" spans="1:18">
      <c r="A275" s="144"/>
      <c r="B275" s="144"/>
      <c r="C275" s="144"/>
      <c r="D275" s="144"/>
      <c r="E275" s="144"/>
      <c r="F275" s="146"/>
      <c r="G275" s="145"/>
      <c r="H275" s="145"/>
      <c r="I275" s="145"/>
      <c r="J275" s="145"/>
      <c r="K275" s="144"/>
      <c r="L275" s="144"/>
      <c r="M275" s="144"/>
      <c r="N275" s="144"/>
      <c r="O275" s="144"/>
      <c r="P275" s="146"/>
      <c r="Q275" s="144"/>
      <c r="R275" s="144"/>
    </row>
    <row r="276" spans="1:18">
      <c r="A276" s="144"/>
      <c r="B276" s="144"/>
      <c r="C276" s="144"/>
      <c r="D276" s="144"/>
      <c r="E276" s="144"/>
      <c r="F276" s="146"/>
      <c r="G276" s="145"/>
      <c r="H276" s="145"/>
      <c r="I276" s="145"/>
      <c r="J276" s="145"/>
      <c r="K276" s="144"/>
      <c r="L276" s="144"/>
      <c r="M276" s="144"/>
      <c r="N276" s="144"/>
      <c r="O276" s="144"/>
      <c r="P276" s="146"/>
      <c r="Q276" s="144"/>
      <c r="R276" s="144"/>
    </row>
    <row r="277" spans="1:18">
      <c r="A277" s="144"/>
      <c r="B277" s="144"/>
      <c r="C277" s="144"/>
      <c r="D277" s="144"/>
      <c r="E277" s="144"/>
      <c r="F277" s="146"/>
      <c r="G277" s="145"/>
      <c r="H277" s="145"/>
      <c r="I277" s="145"/>
      <c r="J277" s="145"/>
      <c r="K277" s="144"/>
      <c r="L277" s="144"/>
      <c r="M277" s="144"/>
      <c r="N277" s="144"/>
      <c r="O277" s="144"/>
      <c r="P277" s="146"/>
      <c r="Q277" s="144"/>
      <c r="R277" s="144"/>
    </row>
    <row r="278" spans="1:18">
      <c r="A278" s="144"/>
      <c r="B278" s="144"/>
      <c r="C278" s="144"/>
      <c r="D278" s="144"/>
      <c r="E278" s="144"/>
      <c r="F278" s="146"/>
      <c r="G278" s="145"/>
      <c r="H278" s="145"/>
      <c r="I278" s="145"/>
      <c r="J278" s="145"/>
      <c r="K278" s="144"/>
      <c r="L278" s="144"/>
      <c r="M278" s="144"/>
      <c r="N278" s="144"/>
      <c r="O278" s="144"/>
      <c r="P278" s="146"/>
      <c r="Q278" s="144"/>
      <c r="R278" s="144"/>
    </row>
    <row r="279" spans="1:18">
      <c r="A279" s="144"/>
      <c r="B279" s="144"/>
      <c r="C279" s="144"/>
      <c r="D279" s="144"/>
      <c r="E279" s="144"/>
      <c r="F279" s="146"/>
      <c r="G279" s="145"/>
      <c r="H279" s="145"/>
      <c r="I279" s="145"/>
      <c r="J279" s="145"/>
      <c r="K279" s="144"/>
      <c r="L279" s="144"/>
      <c r="M279" s="144"/>
      <c r="N279" s="144"/>
      <c r="O279" s="144"/>
      <c r="P279" s="146"/>
      <c r="Q279" s="144"/>
      <c r="R279" s="144"/>
    </row>
    <row r="280" spans="1:18">
      <c r="A280" s="144"/>
      <c r="B280" s="144"/>
      <c r="C280" s="144"/>
      <c r="D280" s="144"/>
      <c r="E280" s="144"/>
      <c r="F280" s="146"/>
      <c r="G280" s="145"/>
      <c r="H280" s="145"/>
      <c r="I280" s="145"/>
      <c r="J280" s="145"/>
      <c r="K280" s="144"/>
      <c r="L280" s="144"/>
      <c r="M280" s="144"/>
      <c r="N280" s="144"/>
      <c r="O280" s="144"/>
      <c r="P280" s="146"/>
      <c r="Q280" s="144"/>
      <c r="R280" s="144"/>
    </row>
    <row r="281" spans="1:18">
      <c r="A281" s="144"/>
      <c r="B281" s="144"/>
      <c r="C281" s="144"/>
      <c r="D281" s="144"/>
      <c r="E281" s="144"/>
      <c r="F281" s="146"/>
      <c r="G281" s="145"/>
      <c r="H281" s="145"/>
      <c r="I281" s="145"/>
      <c r="J281" s="145"/>
      <c r="K281" s="144"/>
      <c r="L281" s="144"/>
      <c r="M281" s="144"/>
      <c r="N281" s="144"/>
      <c r="O281" s="144"/>
      <c r="P281" s="146"/>
      <c r="Q281" s="144"/>
      <c r="R281" s="144"/>
    </row>
    <row r="282" spans="1:18">
      <c r="A282" s="144"/>
      <c r="B282" s="144"/>
      <c r="C282" s="144"/>
      <c r="D282" s="144"/>
      <c r="E282" s="144"/>
      <c r="F282" s="146"/>
      <c r="G282" s="145"/>
      <c r="H282" s="145"/>
      <c r="I282" s="145"/>
      <c r="J282" s="145"/>
      <c r="K282" s="144"/>
      <c r="L282" s="144"/>
      <c r="M282" s="144"/>
      <c r="N282" s="144"/>
      <c r="O282" s="144"/>
      <c r="P282" s="146"/>
      <c r="Q282" s="144"/>
      <c r="R282" s="144"/>
    </row>
    <row r="283" spans="1:18">
      <c r="A283" s="144"/>
      <c r="B283" s="144"/>
      <c r="C283" s="144"/>
      <c r="D283" s="144"/>
      <c r="E283" s="144"/>
      <c r="F283" s="146"/>
      <c r="G283" s="145"/>
      <c r="H283" s="145"/>
      <c r="I283" s="145"/>
      <c r="J283" s="145"/>
      <c r="K283" s="144"/>
      <c r="L283" s="144"/>
      <c r="M283" s="144"/>
      <c r="N283" s="144"/>
      <c r="O283" s="144"/>
      <c r="P283" s="146"/>
      <c r="Q283" s="144"/>
      <c r="R283" s="144"/>
    </row>
    <row r="284" spans="1:18">
      <c r="A284" s="144"/>
      <c r="B284" s="144"/>
      <c r="C284" s="144"/>
      <c r="D284" s="144"/>
      <c r="E284" s="144"/>
      <c r="F284" s="146"/>
      <c r="G284" s="145"/>
      <c r="H284" s="145"/>
      <c r="I284" s="145"/>
      <c r="J284" s="145"/>
      <c r="K284" s="144"/>
      <c r="L284" s="144"/>
      <c r="M284" s="144"/>
      <c r="N284" s="144"/>
      <c r="O284" s="144"/>
      <c r="P284" s="146"/>
      <c r="Q284" s="144"/>
      <c r="R284" s="144"/>
    </row>
    <row r="285" spans="1:18">
      <c r="A285" s="144"/>
      <c r="B285" s="144"/>
      <c r="C285" s="144"/>
      <c r="D285" s="144"/>
      <c r="E285" s="144"/>
      <c r="F285" s="146"/>
      <c r="G285" s="145"/>
      <c r="H285" s="145"/>
      <c r="I285" s="145"/>
      <c r="J285" s="145"/>
      <c r="K285" s="144"/>
      <c r="L285" s="144"/>
      <c r="M285" s="144"/>
      <c r="N285" s="144"/>
      <c r="O285" s="144"/>
      <c r="P285" s="146"/>
      <c r="Q285" s="144"/>
      <c r="R285" s="144"/>
    </row>
    <row r="286" spans="1:18">
      <c r="A286" s="144"/>
      <c r="B286" s="144"/>
      <c r="C286" s="144"/>
      <c r="D286" s="144"/>
      <c r="E286" s="144"/>
      <c r="F286" s="146"/>
      <c r="G286" s="145"/>
      <c r="H286" s="145"/>
      <c r="I286" s="145"/>
      <c r="J286" s="145"/>
      <c r="K286" s="144"/>
      <c r="L286" s="144"/>
      <c r="M286" s="144"/>
      <c r="N286" s="144"/>
      <c r="O286" s="144"/>
      <c r="P286" s="146"/>
      <c r="Q286" s="144"/>
      <c r="R286" s="144"/>
    </row>
    <row r="287" spans="1:18">
      <c r="A287" s="144"/>
      <c r="B287" s="144"/>
      <c r="C287" s="144"/>
      <c r="D287" s="144"/>
      <c r="E287" s="144"/>
      <c r="F287" s="146"/>
      <c r="G287" s="145"/>
      <c r="H287" s="145"/>
      <c r="I287" s="145"/>
      <c r="J287" s="145"/>
      <c r="K287" s="144"/>
      <c r="L287" s="144"/>
      <c r="M287" s="144"/>
      <c r="N287" s="144"/>
      <c r="O287" s="144"/>
      <c r="P287" s="146"/>
      <c r="Q287" s="144"/>
      <c r="R287" s="144"/>
    </row>
    <row r="288" spans="1:18">
      <c r="A288" s="144"/>
      <c r="B288" s="144"/>
      <c r="C288" s="144"/>
      <c r="D288" s="144"/>
      <c r="E288" s="144"/>
      <c r="F288" s="146"/>
      <c r="G288" s="145"/>
      <c r="H288" s="145"/>
      <c r="I288" s="145"/>
      <c r="J288" s="145"/>
      <c r="K288" s="144"/>
      <c r="L288" s="144"/>
      <c r="M288" s="144"/>
      <c r="N288" s="144"/>
      <c r="O288" s="144"/>
      <c r="P288" s="146"/>
      <c r="Q288" s="144"/>
      <c r="R288" s="144"/>
    </row>
    <row r="289" spans="1:18">
      <c r="A289" s="144"/>
      <c r="B289" s="144"/>
      <c r="C289" s="144"/>
      <c r="D289" s="144"/>
      <c r="E289" s="144"/>
      <c r="F289" s="146"/>
      <c r="G289" s="145"/>
      <c r="H289" s="145"/>
      <c r="I289" s="145"/>
      <c r="J289" s="145"/>
      <c r="K289" s="144"/>
      <c r="L289" s="144"/>
      <c r="M289" s="144"/>
      <c r="N289" s="144"/>
      <c r="O289" s="144"/>
      <c r="P289" s="146"/>
      <c r="Q289" s="144"/>
      <c r="R289" s="144"/>
    </row>
    <row r="290" spans="1:18">
      <c r="A290" s="144"/>
      <c r="B290" s="144"/>
      <c r="C290" s="144"/>
      <c r="D290" s="144"/>
      <c r="E290" s="144"/>
      <c r="F290" s="146"/>
      <c r="G290" s="145"/>
      <c r="H290" s="145"/>
      <c r="I290" s="145"/>
      <c r="J290" s="145"/>
      <c r="K290" s="144"/>
      <c r="L290" s="144"/>
      <c r="M290" s="144"/>
      <c r="N290" s="144"/>
      <c r="O290" s="144"/>
      <c r="P290" s="146"/>
      <c r="Q290" s="144"/>
      <c r="R290" s="144"/>
    </row>
    <row r="291" spans="1:18">
      <c r="A291" s="144"/>
      <c r="B291" s="144"/>
      <c r="C291" s="144"/>
      <c r="D291" s="144"/>
      <c r="E291" s="144"/>
      <c r="F291" s="146"/>
      <c r="G291" s="145"/>
      <c r="H291" s="145"/>
      <c r="I291" s="145"/>
      <c r="J291" s="145"/>
      <c r="K291" s="144"/>
      <c r="L291" s="144"/>
      <c r="M291" s="144"/>
      <c r="N291" s="144"/>
      <c r="O291" s="144"/>
      <c r="P291" s="146"/>
      <c r="Q291" s="144"/>
      <c r="R291" s="144"/>
    </row>
    <row r="292" spans="1:18">
      <c r="A292" s="144"/>
      <c r="B292" s="144"/>
      <c r="C292" s="144"/>
      <c r="D292" s="144"/>
      <c r="E292" s="144"/>
      <c r="F292" s="146"/>
      <c r="G292" s="145"/>
      <c r="H292" s="145"/>
      <c r="I292" s="145"/>
      <c r="J292" s="145"/>
      <c r="K292" s="144"/>
      <c r="L292" s="144"/>
      <c r="M292" s="144"/>
      <c r="N292" s="144"/>
      <c r="O292" s="144"/>
      <c r="P292" s="146"/>
      <c r="Q292" s="144"/>
      <c r="R292" s="144"/>
    </row>
    <row r="293" spans="1:18">
      <c r="A293" s="144"/>
      <c r="B293" s="144"/>
      <c r="C293" s="144"/>
      <c r="D293" s="144"/>
      <c r="E293" s="144"/>
      <c r="F293" s="146"/>
      <c r="G293" s="145"/>
      <c r="H293" s="145"/>
      <c r="I293" s="145"/>
      <c r="J293" s="145"/>
      <c r="K293" s="144"/>
      <c r="L293" s="144"/>
      <c r="M293" s="144"/>
      <c r="N293" s="144"/>
      <c r="O293" s="144"/>
      <c r="P293" s="146"/>
      <c r="Q293" s="144"/>
      <c r="R293" s="144"/>
    </row>
    <row r="294" spans="1:18">
      <c r="A294" s="144"/>
      <c r="B294" s="144"/>
      <c r="C294" s="144"/>
      <c r="D294" s="144"/>
      <c r="E294" s="144"/>
      <c r="F294" s="146"/>
      <c r="G294" s="145"/>
      <c r="H294" s="145"/>
      <c r="I294" s="145"/>
      <c r="J294" s="145"/>
      <c r="K294" s="144"/>
      <c r="L294" s="144"/>
      <c r="M294" s="144"/>
      <c r="N294" s="144"/>
      <c r="O294" s="144"/>
      <c r="P294" s="146"/>
      <c r="Q294" s="144"/>
      <c r="R294" s="144"/>
    </row>
    <row r="295" spans="1:18">
      <c r="A295" s="144"/>
      <c r="B295" s="144"/>
      <c r="C295" s="144"/>
      <c r="D295" s="144"/>
      <c r="E295" s="144"/>
      <c r="F295" s="146"/>
      <c r="G295" s="145"/>
      <c r="H295" s="145"/>
      <c r="I295" s="145"/>
      <c r="J295" s="145"/>
      <c r="K295" s="144"/>
      <c r="L295" s="144"/>
      <c r="M295" s="144"/>
      <c r="N295" s="144"/>
      <c r="O295" s="144"/>
      <c r="P295" s="146"/>
      <c r="Q295" s="144"/>
      <c r="R295" s="144"/>
    </row>
    <row r="296" spans="1:18">
      <c r="A296" s="144"/>
      <c r="B296" s="144"/>
      <c r="C296" s="144"/>
      <c r="D296" s="144"/>
      <c r="E296" s="144"/>
      <c r="F296" s="146"/>
      <c r="G296" s="145"/>
      <c r="H296" s="145"/>
      <c r="I296" s="145"/>
      <c r="J296" s="145"/>
      <c r="K296" s="144"/>
      <c r="L296" s="144"/>
      <c r="M296" s="144"/>
      <c r="N296" s="144"/>
      <c r="O296" s="144"/>
      <c r="P296" s="146"/>
      <c r="Q296" s="144"/>
      <c r="R296" s="144"/>
    </row>
    <row r="297" spans="1:18">
      <c r="A297" s="144"/>
      <c r="B297" s="144"/>
      <c r="C297" s="144"/>
      <c r="D297" s="144"/>
      <c r="E297" s="144"/>
      <c r="F297" s="146"/>
      <c r="G297" s="145"/>
      <c r="H297" s="145"/>
      <c r="I297" s="145"/>
      <c r="J297" s="145"/>
      <c r="K297" s="144"/>
      <c r="L297" s="144"/>
      <c r="M297" s="144"/>
      <c r="N297" s="144"/>
      <c r="O297" s="144"/>
      <c r="P297" s="146"/>
      <c r="Q297" s="144"/>
      <c r="R297" s="144"/>
    </row>
    <row r="298" spans="1:18">
      <c r="A298" s="144"/>
      <c r="B298" s="144"/>
      <c r="C298" s="144"/>
      <c r="D298" s="144"/>
      <c r="E298" s="144"/>
      <c r="F298" s="146"/>
      <c r="G298" s="145"/>
      <c r="H298" s="145"/>
      <c r="I298" s="145"/>
      <c r="J298" s="145"/>
      <c r="K298" s="144"/>
      <c r="L298" s="144"/>
      <c r="M298" s="144"/>
      <c r="N298" s="144"/>
      <c r="O298" s="144"/>
      <c r="P298" s="146"/>
      <c r="Q298" s="144"/>
      <c r="R298" s="144"/>
    </row>
    <row r="299" spans="1:18">
      <c r="A299" s="144"/>
      <c r="B299" s="144"/>
      <c r="C299" s="144"/>
      <c r="D299" s="144"/>
      <c r="E299" s="144"/>
      <c r="F299" s="146"/>
      <c r="G299" s="145"/>
      <c r="H299" s="145"/>
      <c r="I299" s="145"/>
      <c r="J299" s="145"/>
      <c r="K299" s="144"/>
      <c r="L299" s="144"/>
      <c r="M299" s="144"/>
      <c r="N299" s="144"/>
      <c r="O299" s="144"/>
      <c r="P299" s="146"/>
      <c r="Q299" s="144"/>
      <c r="R299" s="144"/>
    </row>
    <row r="300" spans="1:18">
      <c r="A300" s="144"/>
      <c r="B300" s="144"/>
      <c r="C300" s="144"/>
      <c r="D300" s="144"/>
      <c r="E300" s="144"/>
      <c r="F300" s="146"/>
      <c r="G300" s="145"/>
      <c r="H300" s="145"/>
      <c r="I300" s="145"/>
      <c r="J300" s="145"/>
      <c r="K300" s="144"/>
      <c r="L300" s="144"/>
      <c r="M300" s="144"/>
      <c r="N300" s="144"/>
      <c r="O300" s="144"/>
      <c r="P300" s="146"/>
      <c r="Q300" s="144"/>
      <c r="R300" s="144"/>
    </row>
    <row r="301" spans="1:18">
      <c r="A301" s="144"/>
      <c r="B301" s="144"/>
      <c r="C301" s="144"/>
      <c r="D301" s="144"/>
      <c r="E301" s="144"/>
      <c r="F301" s="146"/>
      <c r="G301" s="145"/>
      <c r="H301" s="145"/>
      <c r="I301" s="145"/>
      <c r="J301" s="145"/>
      <c r="K301" s="144"/>
      <c r="L301" s="144"/>
      <c r="M301" s="144"/>
      <c r="N301" s="144"/>
      <c r="O301" s="144"/>
      <c r="P301" s="146"/>
      <c r="Q301" s="144"/>
      <c r="R301" s="144"/>
    </row>
    <row r="302" spans="1:18">
      <c r="A302" s="144"/>
      <c r="B302" s="144"/>
      <c r="C302" s="144"/>
      <c r="D302" s="144"/>
      <c r="E302" s="144"/>
      <c r="F302" s="146"/>
      <c r="G302" s="145"/>
      <c r="H302" s="145"/>
      <c r="I302" s="145"/>
      <c r="J302" s="145"/>
      <c r="K302" s="144"/>
      <c r="L302" s="144"/>
      <c r="M302" s="144"/>
      <c r="N302" s="144"/>
      <c r="O302" s="144"/>
      <c r="P302" s="146"/>
      <c r="Q302" s="144"/>
      <c r="R302" s="144"/>
    </row>
    <row r="303" spans="1:18">
      <c r="A303" s="144"/>
      <c r="B303" s="144"/>
      <c r="C303" s="144"/>
      <c r="D303" s="144"/>
      <c r="E303" s="144"/>
      <c r="F303" s="146"/>
      <c r="G303" s="145"/>
      <c r="H303" s="145"/>
      <c r="I303" s="145"/>
      <c r="J303" s="145"/>
      <c r="K303" s="144"/>
      <c r="L303" s="144"/>
      <c r="M303" s="144"/>
      <c r="N303" s="144"/>
      <c r="O303" s="144"/>
      <c r="P303" s="146"/>
      <c r="Q303" s="144"/>
      <c r="R303" s="144"/>
    </row>
    <row r="304" spans="1:18">
      <c r="A304" s="144"/>
      <c r="B304" s="144"/>
      <c r="C304" s="144"/>
      <c r="D304" s="144"/>
      <c r="E304" s="144"/>
      <c r="F304" s="146"/>
      <c r="G304" s="145"/>
      <c r="H304" s="145"/>
      <c r="I304" s="145"/>
      <c r="J304" s="145"/>
      <c r="K304" s="144"/>
      <c r="L304" s="144"/>
      <c r="M304" s="144"/>
      <c r="N304" s="144"/>
      <c r="O304" s="144"/>
      <c r="P304" s="146"/>
      <c r="Q304" s="144"/>
      <c r="R304" s="144"/>
    </row>
    <row r="305" spans="1:18">
      <c r="A305" s="144"/>
      <c r="B305" s="144"/>
      <c r="C305" s="144"/>
      <c r="D305" s="144"/>
      <c r="E305" s="144"/>
      <c r="F305" s="146"/>
      <c r="G305" s="145"/>
      <c r="H305" s="145"/>
      <c r="I305" s="145"/>
      <c r="J305" s="145"/>
      <c r="K305" s="144"/>
      <c r="L305" s="144"/>
      <c r="M305" s="144"/>
      <c r="N305" s="144"/>
      <c r="O305" s="144"/>
      <c r="P305" s="146"/>
      <c r="Q305" s="144"/>
      <c r="R305" s="144"/>
    </row>
    <row r="306" spans="1:18">
      <c r="A306" s="144"/>
      <c r="B306" s="144"/>
      <c r="C306" s="144"/>
      <c r="D306" s="144"/>
      <c r="E306" s="144"/>
      <c r="F306" s="146"/>
      <c r="G306" s="145"/>
      <c r="H306" s="145"/>
      <c r="I306" s="145"/>
      <c r="J306" s="145"/>
      <c r="K306" s="144"/>
      <c r="L306" s="144"/>
      <c r="M306" s="144"/>
      <c r="N306" s="144"/>
      <c r="O306" s="144"/>
      <c r="P306" s="146"/>
      <c r="Q306" s="144"/>
      <c r="R306" s="144"/>
    </row>
    <row r="307" spans="1:18">
      <c r="A307" s="144"/>
      <c r="B307" s="144"/>
      <c r="C307" s="144"/>
      <c r="D307" s="144"/>
      <c r="E307" s="144"/>
      <c r="F307" s="146"/>
      <c r="G307" s="145"/>
      <c r="H307" s="145"/>
      <c r="I307" s="145"/>
      <c r="J307" s="145"/>
      <c r="K307" s="144"/>
      <c r="L307" s="144"/>
      <c r="M307" s="144"/>
      <c r="N307" s="144"/>
      <c r="O307" s="144"/>
      <c r="P307" s="146"/>
      <c r="Q307" s="144"/>
      <c r="R307" s="144"/>
    </row>
    <row r="308" spans="1:18">
      <c r="A308" s="144"/>
      <c r="B308" s="144"/>
      <c r="C308" s="144"/>
      <c r="D308" s="144"/>
      <c r="E308" s="144"/>
      <c r="F308" s="146"/>
      <c r="G308" s="145"/>
      <c r="H308" s="145"/>
      <c r="I308" s="145"/>
      <c r="J308" s="145"/>
      <c r="K308" s="144"/>
      <c r="L308" s="144"/>
      <c r="M308" s="144"/>
      <c r="N308" s="144"/>
      <c r="O308" s="144"/>
      <c r="P308" s="146"/>
      <c r="Q308" s="144"/>
      <c r="R308" s="144"/>
    </row>
    <row r="309" spans="1:18">
      <c r="A309" s="144"/>
      <c r="B309" s="144"/>
      <c r="C309" s="144"/>
      <c r="D309" s="144"/>
      <c r="E309" s="144"/>
      <c r="F309" s="146"/>
      <c r="G309" s="145"/>
      <c r="H309" s="145"/>
      <c r="I309" s="145"/>
      <c r="J309" s="145"/>
      <c r="K309" s="144"/>
      <c r="L309" s="144"/>
      <c r="M309" s="144"/>
      <c r="N309" s="144"/>
      <c r="O309" s="144"/>
      <c r="P309" s="146"/>
      <c r="Q309" s="144"/>
      <c r="R309" s="144"/>
    </row>
    <row r="310" spans="1:18">
      <c r="A310" s="144"/>
      <c r="B310" s="144"/>
      <c r="C310" s="144"/>
      <c r="D310" s="144"/>
      <c r="E310" s="144"/>
      <c r="F310" s="146"/>
      <c r="G310" s="145"/>
      <c r="H310" s="145"/>
      <c r="I310" s="145"/>
      <c r="J310" s="145"/>
      <c r="K310" s="144"/>
      <c r="L310" s="144"/>
      <c r="M310" s="144"/>
      <c r="N310" s="144"/>
      <c r="O310" s="144"/>
      <c r="P310" s="146"/>
      <c r="Q310" s="144"/>
      <c r="R310" s="144"/>
    </row>
    <row r="311" spans="1:18">
      <c r="A311" s="144"/>
      <c r="B311" s="144"/>
      <c r="C311" s="144"/>
      <c r="D311" s="144"/>
      <c r="E311" s="144"/>
      <c r="F311" s="146"/>
      <c r="G311" s="145"/>
      <c r="H311" s="145"/>
      <c r="I311" s="145"/>
      <c r="J311" s="145"/>
      <c r="K311" s="144"/>
      <c r="L311" s="144"/>
      <c r="M311" s="144"/>
      <c r="N311" s="144"/>
      <c r="O311" s="144"/>
      <c r="P311" s="146"/>
      <c r="Q311" s="144"/>
      <c r="R311" s="144"/>
    </row>
    <row r="312" spans="1:18">
      <c r="A312" s="144"/>
      <c r="B312" s="144"/>
      <c r="C312" s="144"/>
      <c r="D312" s="144"/>
      <c r="E312" s="144"/>
      <c r="F312" s="146"/>
      <c r="G312" s="145"/>
      <c r="H312" s="145"/>
      <c r="I312" s="145"/>
      <c r="J312" s="145"/>
      <c r="K312" s="144"/>
      <c r="L312" s="144"/>
      <c r="M312" s="144"/>
      <c r="N312" s="144"/>
      <c r="O312" s="144"/>
      <c r="P312" s="146"/>
      <c r="Q312" s="144"/>
      <c r="R312" s="144"/>
    </row>
    <row r="313" spans="1:18">
      <c r="A313" s="144"/>
      <c r="B313" s="144"/>
      <c r="C313" s="144"/>
      <c r="D313" s="144"/>
      <c r="E313" s="144"/>
      <c r="F313" s="146"/>
      <c r="G313" s="145"/>
      <c r="H313" s="145"/>
      <c r="I313" s="145"/>
      <c r="J313" s="145"/>
      <c r="K313" s="144"/>
      <c r="L313" s="144"/>
      <c r="M313" s="144"/>
      <c r="N313" s="144"/>
      <c r="O313" s="144"/>
      <c r="P313" s="146"/>
      <c r="Q313" s="144"/>
      <c r="R313" s="144"/>
    </row>
    <row r="314" spans="1:18">
      <c r="A314" s="144"/>
      <c r="B314" s="144"/>
      <c r="C314" s="144"/>
      <c r="D314" s="144"/>
      <c r="E314" s="144"/>
      <c r="F314" s="146"/>
      <c r="G314" s="145"/>
      <c r="H314" s="145"/>
      <c r="I314" s="145"/>
      <c r="J314" s="145"/>
      <c r="K314" s="144"/>
      <c r="L314" s="144"/>
      <c r="M314" s="144"/>
      <c r="N314" s="144"/>
      <c r="O314" s="144"/>
      <c r="P314" s="146"/>
      <c r="Q314" s="144"/>
      <c r="R314" s="144"/>
    </row>
    <row r="315" spans="1:18">
      <c r="A315" s="144"/>
      <c r="B315" s="144"/>
      <c r="C315" s="144"/>
      <c r="D315" s="144"/>
      <c r="E315" s="144"/>
      <c r="F315" s="146"/>
      <c r="G315" s="145"/>
      <c r="H315" s="145"/>
      <c r="I315" s="145"/>
      <c r="J315" s="145"/>
      <c r="K315" s="144"/>
      <c r="L315" s="144"/>
      <c r="M315" s="144"/>
      <c r="N315" s="144"/>
      <c r="O315" s="144"/>
      <c r="P315" s="146"/>
      <c r="Q315" s="144"/>
      <c r="R315" s="144"/>
    </row>
    <row r="316" spans="1:18">
      <c r="A316" s="144"/>
      <c r="B316" s="144"/>
      <c r="C316" s="144"/>
      <c r="D316" s="144"/>
      <c r="E316" s="144"/>
      <c r="F316" s="146"/>
      <c r="G316" s="145"/>
      <c r="H316" s="145"/>
      <c r="I316" s="145"/>
      <c r="J316" s="145"/>
      <c r="K316" s="144"/>
      <c r="L316" s="144"/>
      <c r="M316" s="144"/>
      <c r="N316" s="144"/>
      <c r="O316" s="144"/>
      <c r="P316" s="146"/>
      <c r="Q316" s="144"/>
      <c r="R316" s="144"/>
    </row>
    <row r="317" spans="1:18">
      <c r="A317" s="144"/>
      <c r="B317" s="144"/>
      <c r="C317" s="144"/>
      <c r="D317" s="144"/>
      <c r="E317" s="144"/>
      <c r="F317" s="146"/>
      <c r="G317" s="145"/>
      <c r="H317" s="145"/>
      <c r="I317" s="145"/>
      <c r="J317" s="145"/>
      <c r="K317" s="144"/>
      <c r="L317" s="144"/>
      <c r="M317" s="144"/>
      <c r="N317" s="144"/>
      <c r="O317" s="144"/>
      <c r="P317" s="146"/>
      <c r="Q317" s="144"/>
      <c r="R317" s="144"/>
    </row>
    <row r="318" spans="1:18">
      <c r="A318" s="144"/>
      <c r="B318" s="144"/>
      <c r="C318" s="144"/>
      <c r="D318" s="144"/>
      <c r="E318" s="144"/>
      <c r="F318" s="146"/>
      <c r="G318" s="145"/>
      <c r="H318" s="145"/>
      <c r="I318" s="145"/>
      <c r="J318" s="145"/>
      <c r="K318" s="144"/>
      <c r="L318" s="144"/>
      <c r="M318" s="144"/>
      <c r="N318" s="144"/>
      <c r="O318" s="144"/>
      <c r="P318" s="146"/>
      <c r="Q318" s="144"/>
      <c r="R318" s="144"/>
    </row>
    <row r="319" spans="1:18">
      <c r="A319" s="144"/>
      <c r="B319" s="144"/>
      <c r="C319" s="144"/>
      <c r="D319" s="144"/>
      <c r="E319" s="144"/>
      <c r="F319" s="146"/>
      <c r="G319" s="145"/>
      <c r="H319" s="145"/>
      <c r="I319" s="145"/>
      <c r="J319" s="145"/>
      <c r="K319" s="144"/>
      <c r="L319" s="144"/>
      <c r="M319" s="144"/>
      <c r="N319" s="144"/>
      <c r="O319" s="144"/>
      <c r="P319" s="146"/>
      <c r="Q319" s="144"/>
      <c r="R319" s="144"/>
    </row>
    <row r="320" spans="1:18">
      <c r="A320" s="144"/>
      <c r="B320" s="144"/>
      <c r="C320" s="144"/>
      <c r="D320" s="144"/>
      <c r="E320" s="144"/>
      <c r="F320" s="146"/>
      <c r="G320" s="145"/>
      <c r="H320" s="145"/>
      <c r="I320" s="145"/>
      <c r="J320" s="145"/>
      <c r="K320" s="144"/>
      <c r="L320" s="144"/>
      <c r="M320" s="144"/>
      <c r="N320" s="144"/>
      <c r="O320" s="144"/>
      <c r="P320" s="146"/>
      <c r="Q320" s="144"/>
      <c r="R320" s="144"/>
    </row>
    <row r="321" spans="1:18">
      <c r="A321" s="144"/>
      <c r="B321" s="144"/>
      <c r="C321" s="144"/>
      <c r="D321" s="144"/>
      <c r="E321" s="144"/>
      <c r="F321" s="146"/>
      <c r="G321" s="145"/>
      <c r="H321" s="145"/>
      <c r="I321" s="145"/>
      <c r="J321" s="145"/>
      <c r="K321" s="144"/>
      <c r="L321" s="144"/>
      <c r="M321" s="144"/>
      <c r="N321" s="144"/>
      <c r="O321" s="144"/>
      <c r="P321" s="146"/>
      <c r="Q321" s="144"/>
      <c r="R321" s="144"/>
    </row>
    <row r="322" spans="1:18">
      <c r="A322" s="144"/>
      <c r="B322" s="144"/>
      <c r="C322" s="144"/>
      <c r="D322" s="144"/>
      <c r="E322" s="144"/>
      <c r="F322" s="146"/>
      <c r="G322" s="145"/>
      <c r="H322" s="145"/>
      <c r="I322" s="145"/>
      <c r="J322" s="145"/>
      <c r="K322" s="144"/>
      <c r="L322" s="144"/>
      <c r="M322" s="144"/>
      <c r="N322" s="144"/>
      <c r="O322" s="144"/>
      <c r="P322" s="146"/>
      <c r="Q322" s="144"/>
      <c r="R322" s="144"/>
    </row>
    <row r="323" spans="1:18">
      <c r="A323" s="144"/>
      <c r="B323" s="144"/>
      <c r="C323" s="144"/>
      <c r="D323" s="144"/>
      <c r="E323" s="144"/>
      <c r="F323" s="146"/>
      <c r="G323" s="145"/>
      <c r="H323" s="145"/>
      <c r="I323" s="145"/>
      <c r="J323" s="145"/>
      <c r="K323" s="144"/>
      <c r="L323" s="144"/>
      <c r="M323" s="144"/>
      <c r="N323" s="144"/>
      <c r="O323" s="144"/>
      <c r="P323" s="146"/>
      <c r="Q323" s="144"/>
      <c r="R323" s="144"/>
    </row>
    <row r="324" spans="1:18">
      <c r="A324" s="144"/>
      <c r="B324" s="144"/>
      <c r="C324" s="144"/>
      <c r="D324" s="144"/>
      <c r="E324" s="144"/>
      <c r="F324" s="146"/>
      <c r="G324" s="145"/>
      <c r="H324" s="145"/>
      <c r="I324" s="145"/>
      <c r="J324" s="145"/>
      <c r="K324" s="144"/>
      <c r="L324" s="144"/>
      <c r="M324" s="144"/>
      <c r="N324" s="144"/>
      <c r="O324" s="144"/>
      <c r="P324" s="146"/>
      <c r="Q324" s="144"/>
      <c r="R324" s="144"/>
    </row>
    <row r="325" spans="1:18">
      <c r="A325" s="144"/>
      <c r="B325" s="144"/>
      <c r="C325" s="144"/>
      <c r="D325" s="144"/>
      <c r="E325" s="144"/>
      <c r="F325" s="146"/>
      <c r="G325" s="145"/>
      <c r="H325" s="145"/>
      <c r="I325" s="145"/>
      <c r="J325" s="145"/>
      <c r="K325" s="144"/>
      <c r="L325" s="144"/>
      <c r="M325" s="144"/>
      <c r="N325" s="144"/>
      <c r="O325" s="144"/>
      <c r="P325" s="146"/>
      <c r="Q325" s="144"/>
      <c r="R325" s="144"/>
    </row>
    <row r="326" spans="1:18">
      <c r="A326" s="144"/>
      <c r="B326" s="144"/>
      <c r="C326" s="144"/>
      <c r="D326" s="144"/>
      <c r="E326" s="144"/>
      <c r="F326" s="146"/>
      <c r="G326" s="145"/>
      <c r="H326" s="145"/>
      <c r="I326" s="145"/>
      <c r="J326" s="145"/>
      <c r="K326" s="144"/>
      <c r="L326" s="144"/>
      <c r="M326" s="144"/>
      <c r="N326" s="144"/>
      <c r="O326" s="144"/>
      <c r="P326" s="146"/>
      <c r="Q326" s="144"/>
      <c r="R326" s="144"/>
    </row>
    <row r="327" spans="1:18">
      <c r="A327" s="144"/>
      <c r="B327" s="144"/>
      <c r="C327" s="144"/>
      <c r="D327" s="144"/>
      <c r="E327" s="144"/>
      <c r="F327" s="146"/>
      <c r="G327" s="145"/>
      <c r="H327" s="145"/>
      <c r="I327" s="145"/>
      <c r="J327" s="145"/>
      <c r="K327" s="144"/>
      <c r="L327" s="144"/>
      <c r="M327" s="144"/>
      <c r="N327" s="144"/>
      <c r="O327" s="144"/>
      <c r="P327" s="146"/>
      <c r="Q327" s="144"/>
      <c r="R327" s="144"/>
    </row>
    <row r="328" spans="1:18">
      <c r="A328" s="144"/>
      <c r="B328" s="144"/>
      <c r="C328" s="144"/>
      <c r="D328" s="144"/>
      <c r="E328" s="144"/>
      <c r="F328" s="146"/>
      <c r="G328" s="145"/>
      <c r="H328" s="145"/>
      <c r="I328" s="145"/>
      <c r="J328" s="145"/>
      <c r="K328" s="144"/>
      <c r="L328" s="144"/>
      <c r="M328" s="144"/>
      <c r="N328" s="144"/>
      <c r="O328" s="144"/>
      <c r="P328" s="146"/>
      <c r="Q328" s="144"/>
      <c r="R328" s="144"/>
    </row>
    <row r="329" spans="1:18">
      <c r="A329" s="144"/>
      <c r="B329" s="144"/>
      <c r="C329" s="144"/>
      <c r="D329" s="144"/>
      <c r="E329" s="144"/>
      <c r="F329" s="146"/>
      <c r="G329" s="145"/>
      <c r="H329" s="145"/>
      <c r="I329" s="145"/>
      <c r="J329" s="145"/>
      <c r="K329" s="144"/>
      <c r="L329" s="144"/>
      <c r="M329" s="144"/>
      <c r="N329" s="144"/>
      <c r="O329" s="144"/>
      <c r="P329" s="146"/>
      <c r="Q329" s="144"/>
      <c r="R329" s="144"/>
    </row>
    <row r="330" spans="1:18">
      <c r="A330" s="144"/>
      <c r="B330" s="144"/>
      <c r="C330" s="144"/>
      <c r="D330" s="144"/>
      <c r="E330" s="144"/>
      <c r="F330" s="146"/>
      <c r="G330" s="145"/>
      <c r="H330" s="145"/>
      <c r="I330" s="145"/>
      <c r="J330" s="145"/>
      <c r="K330" s="144"/>
      <c r="L330" s="144"/>
      <c r="M330" s="144"/>
      <c r="N330" s="144"/>
      <c r="O330" s="144"/>
      <c r="P330" s="146"/>
      <c r="Q330" s="144"/>
      <c r="R330" s="144"/>
    </row>
    <row r="331" spans="1:18">
      <c r="A331" s="144"/>
      <c r="B331" s="144"/>
      <c r="C331" s="144"/>
      <c r="D331" s="144"/>
      <c r="E331" s="144"/>
      <c r="F331" s="146"/>
      <c r="G331" s="145"/>
      <c r="H331" s="145"/>
      <c r="I331" s="145"/>
      <c r="J331" s="145"/>
      <c r="K331" s="144"/>
      <c r="L331" s="144"/>
      <c r="M331" s="144"/>
      <c r="N331" s="144"/>
      <c r="O331" s="144"/>
      <c r="P331" s="146"/>
      <c r="Q331" s="144"/>
      <c r="R331" s="144"/>
    </row>
    <row r="332" spans="1:18">
      <c r="A332" s="144"/>
      <c r="B332" s="144"/>
      <c r="C332" s="144"/>
      <c r="D332" s="144"/>
      <c r="E332" s="144"/>
      <c r="F332" s="146"/>
      <c r="G332" s="145"/>
      <c r="H332" s="145"/>
      <c r="I332" s="145"/>
      <c r="J332" s="145"/>
      <c r="K332" s="144"/>
      <c r="L332" s="144"/>
      <c r="M332" s="144"/>
      <c r="N332" s="144"/>
      <c r="O332" s="144"/>
      <c r="P332" s="146"/>
      <c r="Q332" s="144"/>
      <c r="R332" s="144"/>
    </row>
    <row r="333" spans="1:18">
      <c r="A333" s="144"/>
      <c r="B333" s="144"/>
      <c r="C333" s="144"/>
      <c r="D333" s="144"/>
      <c r="E333" s="144"/>
      <c r="F333" s="146"/>
      <c r="G333" s="145"/>
      <c r="H333" s="145"/>
      <c r="I333" s="145"/>
      <c r="J333" s="145"/>
      <c r="K333" s="144"/>
      <c r="L333" s="144"/>
      <c r="M333" s="144"/>
      <c r="N333" s="144"/>
      <c r="O333" s="144"/>
      <c r="P333" s="146"/>
      <c r="Q333" s="144"/>
      <c r="R333" s="144"/>
    </row>
    <row r="334" spans="1:18">
      <c r="A334" s="144"/>
      <c r="B334" s="144"/>
      <c r="C334" s="144"/>
      <c r="D334" s="144"/>
      <c r="E334" s="144"/>
      <c r="F334" s="146"/>
      <c r="G334" s="145"/>
      <c r="H334" s="145"/>
      <c r="I334" s="145"/>
      <c r="J334" s="145"/>
      <c r="K334" s="144"/>
      <c r="L334" s="144"/>
      <c r="M334" s="144"/>
      <c r="N334" s="144"/>
      <c r="O334" s="144"/>
      <c r="P334" s="146"/>
      <c r="Q334" s="144"/>
      <c r="R334" s="144"/>
    </row>
    <row r="335" spans="1:18">
      <c r="A335" s="144"/>
      <c r="B335" s="144"/>
      <c r="C335" s="144"/>
      <c r="D335" s="144"/>
      <c r="E335" s="144"/>
      <c r="F335" s="146"/>
      <c r="G335" s="145"/>
      <c r="H335" s="145"/>
      <c r="I335" s="145"/>
      <c r="J335" s="145"/>
      <c r="K335" s="144"/>
      <c r="L335" s="144"/>
      <c r="M335" s="144"/>
      <c r="N335" s="144"/>
      <c r="O335" s="144"/>
      <c r="P335" s="146"/>
      <c r="Q335" s="144"/>
      <c r="R335" s="144"/>
    </row>
    <row r="336" spans="1:18">
      <c r="A336" s="144"/>
      <c r="B336" s="144"/>
      <c r="C336" s="144"/>
      <c r="D336" s="144"/>
      <c r="E336" s="144"/>
      <c r="F336" s="146"/>
      <c r="G336" s="145"/>
      <c r="H336" s="145"/>
      <c r="I336" s="145"/>
      <c r="J336" s="145"/>
      <c r="K336" s="144"/>
      <c r="L336" s="144"/>
      <c r="M336" s="144"/>
      <c r="N336" s="144"/>
      <c r="O336" s="144"/>
      <c r="P336" s="146"/>
      <c r="Q336" s="144"/>
      <c r="R336" s="144"/>
    </row>
    <row r="337" spans="1:18">
      <c r="A337" s="144"/>
      <c r="B337" s="144"/>
      <c r="C337" s="144"/>
      <c r="D337" s="144"/>
      <c r="E337" s="144"/>
      <c r="F337" s="146"/>
      <c r="G337" s="145"/>
      <c r="H337" s="145"/>
      <c r="I337" s="145"/>
      <c r="J337" s="145"/>
      <c r="K337" s="144"/>
      <c r="L337" s="144"/>
      <c r="M337" s="144"/>
      <c r="N337" s="144"/>
      <c r="O337" s="144"/>
      <c r="P337" s="146"/>
      <c r="Q337" s="144"/>
      <c r="R337" s="144"/>
    </row>
    <row r="338" spans="1:18">
      <c r="A338" s="144"/>
      <c r="B338" s="144"/>
      <c r="C338" s="144"/>
      <c r="D338" s="144"/>
      <c r="E338" s="144"/>
      <c r="F338" s="146"/>
      <c r="G338" s="145"/>
      <c r="H338" s="145"/>
      <c r="I338" s="145"/>
      <c r="J338" s="145"/>
      <c r="K338" s="144"/>
      <c r="L338" s="144"/>
      <c r="M338" s="144"/>
      <c r="N338" s="144"/>
      <c r="O338" s="144"/>
      <c r="P338" s="146"/>
      <c r="Q338" s="144"/>
      <c r="R338" s="144"/>
    </row>
    <row r="339" spans="1:18">
      <c r="A339" s="144"/>
      <c r="B339" s="144"/>
      <c r="C339" s="144"/>
      <c r="D339" s="144"/>
      <c r="E339" s="144"/>
      <c r="F339" s="146"/>
      <c r="G339" s="145"/>
      <c r="H339" s="145"/>
      <c r="I339" s="145"/>
      <c r="J339" s="145"/>
      <c r="K339" s="144"/>
      <c r="L339" s="144"/>
      <c r="M339" s="144"/>
      <c r="N339" s="144"/>
      <c r="O339" s="144"/>
      <c r="P339" s="146"/>
      <c r="Q339" s="144"/>
      <c r="R339" s="144"/>
    </row>
    <row r="340" spans="1:18">
      <c r="A340" s="144"/>
      <c r="B340" s="144"/>
      <c r="C340" s="144"/>
      <c r="D340" s="144"/>
      <c r="E340" s="144"/>
      <c r="F340" s="146"/>
      <c r="G340" s="145"/>
      <c r="H340" s="145"/>
      <c r="I340" s="145"/>
      <c r="J340" s="145"/>
      <c r="K340" s="144"/>
      <c r="L340" s="144"/>
      <c r="M340" s="144"/>
      <c r="N340" s="144"/>
      <c r="O340" s="144"/>
      <c r="P340" s="146"/>
      <c r="Q340" s="144"/>
      <c r="R340" s="144"/>
    </row>
    <row r="341" spans="1:18">
      <c r="A341" s="144"/>
      <c r="B341" s="144"/>
      <c r="C341" s="144"/>
      <c r="D341" s="144"/>
      <c r="E341" s="144"/>
      <c r="F341" s="146"/>
      <c r="G341" s="145"/>
      <c r="H341" s="145"/>
      <c r="I341" s="145"/>
      <c r="J341" s="145"/>
      <c r="K341" s="144"/>
      <c r="L341" s="144"/>
      <c r="M341" s="144"/>
      <c r="N341" s="144"/>
      <c r="O341" s="144"/>
      <c r="P341" s="146"/>
      <c r="Q341" s="144"/>
      <c r="R341" s="144"/>
    </row>
    <row r="342" spans="1:18">
      <c r="A342" s="144"/>
      <c r="B342" s="144"/>
      <c r="C342" s="144"/>
      <c r="D342" s="144"/>
      <c r="E342" s="144"/>
      <c r="F342" s="146"/>
      <c r="G342" s="145"/>
      <c r="H342" s="145"/>
      <c r="I342" s="145"/>
      <c r="J342" s="145"/>
      <c r="K342" s="144"/>
      <c r="L342" s="144"/>
      <c r="M342" s="144"/>
      <c r="N342" s="144"/>
      <c r="O342" s="144"/>
      <c r="P342" s="146"/>
      <c r="Q342" s="144"/>
      <c r="R342" s="144"/>
    </row>
    <row r="343" spans="1:18">
      <c r="A343" s="144"/>
      <c r="B343" s="144"/>
      <c r="C343" s="144"/>
      <c r="D343" s="144"/>
      <c r="E343" s="144"/>
      <c r="F343" s="146"/>
      <c r="G343" s="145"/>
      <c r="H343" s="145"/>
      <c r="I343" s="145"/>
      <c r="J343" s="145"/>
      <c r="K343" s="144"/>
      <c r="L343" s="144"/>
      <c r="M343" s="144"/>
      <c r="N343" s="144"/>
      <c r="O343" s="144"/>
      <c r="P343" s="146"/>
      <c r="Q343" s="144"/>
      <c r="R343" s="144"/>
    </row>
    <row r="344" spans="1:18">
      <c r="A344" s="144"/>
      <c r="B344" s="144"/>
      <c r="C344" s="144"/>
      <c r="D344" s="144"/>
      <c r="E344" s="144"/>
      <c r="F344" s="146"/>
      <c r="G344" s="145"/>
      <c r="H344" s="145"/>
      <c r="I344" s="145"/>
      <c r="J344" s="145"/>
      <c r="K344" s="144"/>
      <c r="L344" s="144"/>
      <c r="M344" s="144"/>
      <c r="N344" s="144"/>
      <c r="O344" s="144"/>
      <c r="P344" s="146"/>
      <c r="Q344" s="144"/>
      <c r="R344" s="144"/>
    </row>
    <row r="345" spans="1:18">
      <c r="A345" s="144"/>
      <c r="B345" s="144"/>
      <c r="C345" s="144"/>
      <c r="D345" s="144"/>
      <c r="E345" s="144"/>
      <c r="F345" s="146"/>
      <c r="G345" s="145"/>
      <c r="H345" s="145"/>
      <c r="I345" s="145"/>
      <c r="J345" s="145"/>
      <c r="K345" s="144"/>
      <c r="L345" s="144"/>
      <c r="M345" s="144"/>
      <c r="N345" s="144"/>
      <c r="O345" s="144"/>
      <c r="P345" s="146"/>
      <c r="Q345" s="144"/>
      <c r="R345" s="144"/>
    </row>
    <row r="346" spans="1:18">
      <c r="A346" s="144"/>
      <c r="B346" s="144"/>
      <c r="C346" s="144"/>
      <c r="D346" s="144"/>
      <c r="E346" s="144"/>
      <c r="F346" s="146"/>
      <c r="G346" s="145"/>
      <c r="H346" s="145"/>
      <c r="I346" s="145"/>
      <c r="J346" s="145"/>
      <c r="K346" s="144"/>
      <c r="L346" s="144"/>
      <c r="M346" s="144"/>
      <c r="N346" s="144"/>
      <c r="O346" s="144"/>
      <c r="P346" s="146"/>
      <c r="Q346" s="144"/>
      <c r="R346" s="144"/>
    </row>
    <row r="347" spans="1:18">
      <c r="A347" s="144"/>
      <c r="B347" s="144"/>
      <c r="C347" s="144"/>
      <c r="D347" s="144"/>
      <c r="E347" s="144"/>
      <c r="F347" s="146"/>
      <c r="G347" s="145"/>
      <c r="H347" s="145"/>
      <c r="I347" s="145"/>
      <c r="J347" s="145"/>
      <c r="K347" s="144"/>
      <c r="L347" s="144"/>
      <c r="M347" s="144"/>
      <c r="N347" s="144"/>
      <c r="O347" s="144"/>
      <c r="P347" s="146"/>
      <c r="Q347" s="144"/>
      <c r="R347" s="144"/>
    </row>
    <row r="348" spans="1:18">
      <c r="A348" s="144"/>
      <c r="B348" s="144"/>
      <c r="C348" s="144"/>
      <c r="D348" s="144"/>
      <c r="E348" s="144"/>
      <c r="F348" s="146"/>
      <c r="G348" s="145"/>
      <c r="H348" s="145"/>
      <c r="I348" s="145"/>
      <c r="J348" s="145"/>
      <c r="K348" s="144"/>
      <c r="L348" s="144"/>
      <c r="M348" s="144"/>
      <c r="N348" s="144"/>
      <c r="O348" s="144"/>
      <c r="P348" s="146"/>
      <c r="Q348" s="144"/>
      <c r="R348" s="144"/>
    </row>
    <row r="349" spans="1:18">
      <c r="A349" s="144"/>
      <c r="B349" s="144"/>
      <c r="C349" s="144"/>
      <c r="D349" s="144"/>
      <c r="E349" s="144"/>
      <c r="F349" s="146"/>
      <c r="G349" s="145"/>
      <c r="H349" s="145"/>
      <c r="I349" s="145"/>
      <c r="J349" s="145"/>
      <c r="K349" s="144"/>
      <c r="L349" s="144"/>
      <c r="M349" s="144"/>
      <c r="N349" s="144"/>
      <c r="O349" s="144"/>
      <c r="P349" s="146"/>
      <c r="Q349" s="144"/>
      <c r="R349" s="144"/>
    </row>
    <row r="350" spans="1:18">
      <c r="A350" s="144"/>
      <c r="B350" s="144"/>
      <c r="C350" s="144"/>
      <c r="D350" s="144"/>
      <c r="E350" s="144"/>
      <c r="F350" s="146"/>
      <c r="G350" s="145"/>
      <c r="H350" s="145"/>
      <c r="I350" s="145"/>
      <c r="J350" s="145"/>
      <c r="K350" s="144"/>
      <c r="L350" s="144"/>
      <c r="M350" s="144"/>
      <c r="N350" s="144"/>
      <c r="O350" s="144"/>
      <c r="P350" s="146"/>
      <c r="Q350" s="144"/>
      <c r="R350" s="144"/>
    </row>
    <row r="351" spans="1:18">
      <c r="A351" s="144"/>
      <c r="B351" s="144"/>
      <c r="C351" s="144"/>
      <c r="D351" s="144"/>
      <c r="E351" s="144"/>
      <c r="F351" s="146"/>
      <c r="G351" s="145"/>
      <c r="H351" s="145"/>
      <c r="I351" s="145"/>
      <c r="J351" s="145"/>
      <c r="K351" s="144"/>
      <c r="L351" s="144"/>
      <c r="M351" s="144"/>
      <c r="N351" s="144"/>
      <c r="O351" s="144"/>
      <c r="P351" s="146"/>
      <c r="Q351" s="144"/>
      <c r="R351" s="144"/>
    </row>
    <row r="352" spans="1:18">
      <c r="A352" s="144"/>
      <c r="B352" s="144"/>
      <c r="C352" s="144"/>
      <c r="D352" s="144"/>
      <c r="E352" s="144"/>
      <c r="F352" s="146"/>
      <c r="G352" s="145"/>
      <c r="H352" s="145"/>
      <c r="I352" s="145"/>
      <c r="J352" s="145"/>
      <c r="K352" s="144"/>
      <c r="L352" s="144"/>
      <c r="M352" s="144"/>
      <c r="N352" s="144"/>
      <c r="O352" s="144"/>
      <c r="P352" s="146"/>
      <c r="Q352" s="144"/>
      <c r="R352" s="144"/>
    </row>
    <row r="353" spans="1:18">
      <c r="A353" s="144"/>
      <c r="B353" s="144"/>
      <c r="C353" s="144"/>
      <c r="D353" s="144"/>
      <c r="E353" s="144"/>
      <c r="F353" s="146"/>
      <c r="G353" s="145"/>
      <c r="H353" s="145"/>
      <c r="I353" s="145"/>
      <c r="J353" s="145"/>
      <c r="K353" s="144"/>
      <c r="L353" s="144"/>
      <c r="M353" s="144"/>
      <c r="N353" s="144"/>
      <c r="O353" s="144"/>
      <c r="P353" s="146"/>
      <c r="Q353" s="144"/>
      <c r="R353" s="144"/>
    </row>
    <row r="354" spans="1:18">
      <c r="A354" s="144"/>
      <c r="B354" s="144"/>
      <c r="C354" s="144"/>
      <c r="D354" s="144"/>
      <c r="E354" s="144"/>
      <c r="F354" s="146"/>
      <c r="G354" s="145"/>
      <c r="H354" s="145"/>
      <c r="I354" s="145"/>
      <c r="J354" s="145"/>
      <c r="K354" s="144"/>
      <c r="L354" s="144"/>
      <c r="M354" s="144"/>
      <c r="N354" s="144"/>
      <c r="O354" s="144"/>
      <c r="P354" s="146"/>
      <c r="Q354" s="144"/>
      <c r="R354" s="144"/>
    </row>
    <row r="355" spans="1:18">
      <c r="A355" s="144"/>
      <c r="B355" s="144"/>
      <c r="C355" s="144"/>
      <c r="D355" s="144"/>
      <c r="E355" s="144"/>
      <c r="F355" s="146"/>
      <c r="G355" s="145"/>
      <c r="H355" s="145"/>
      <c r="I355" s="145"/>
      <c r="J355" s="145"/>
      <c r="K355" s="144"/>
      <c r="L355" s="144"/>
      <c r="M355" s="144"/>
      <c r="N355" s="144"/>
      <c r="O355" s="144"/>
      <c r="P355" s="146"/>
      <c r="Q355" s="144"/>
      <c r="R355" s="144"/>
    </row>
    <row r="356" spans="1:18">
      <c r="A356" s="144"/>
      <c r="B356" s="144"/>
      <c r="C356" s="144"/>
      <c r="D356" s="144"/>
      <c r="E356" s="144"/>
      <c r="F356" s="146"/>
      <c r="G356" s="145"/>
      <c r="H356" s="145"/>
      <c r="I356" s="145"/>
      <c r="J356" s="145"/>
      <c r="K356" s="144"/>
      <c r="L356" s="144"/>
      <c r="M356" s="144"/>
      <c r="N356" s="144"/>
      <c r="O356" s="144"/>
      <c r="P356" s="146"/>
      <c r="Q356" s="144"/>
      <c r="R356" s="144"/>
    </row>
    <row r="357" spans="1:18">
      <c r="A357" s="144"/>
      <c r="B357" s="144"/>
      <c r="C357" s="144"/>
      <c r="D357" s="144"/>
      <c r="E357" s="144"/>
      <c r="F357" s="146"/>
      <c r="G357" s="145"/>
      <c r="H357" s="145"/>
      <c r="I357" s="145"/>
      <c r="J357" s="145"/>
      <c r="K357" s="144"/>
      <c r="L357" s="144"/>
      <c r="M357" s="144"/>
      <c r="N357" s="144"/>
      <c r="O357" s="144"/>
      <c r="P357" s="146"/>
      <c r="Q357" s="144"/>
      <c r="R357" s="144"/>
    </row>
    <row r="358" spans="1:18">
      <c r="A358" s="144"/>
      <c r="B358" s="144"/>
      <c r="C358" s="144"/>
      <c r="D358" s="144"/>
      <c r="E358" s="144"/>
      <c r="F358" s="146"/>
      <c r="G358" s="145"/>
      <c r="H358" s="145"/>
      <c r="I358" s="145"/>
      <c r="J358" s="145"/>
      <c r="K358" s="144"/>
      <c r="L358" s="144"/>
      <c r="M358" s="144"/>
      <c r="N358" s="144"/>
      <c r="O358" s="144"/>
      <c r="P358" s="146"/>
      <c r="Q358" s="144"/>
      <c r="R358" s="144"/>
    </row>
    <row r="359" spans="1:18">
      <c r="A359" s="144"/>
      <c r="B359" s="144"/>
      <c r="C359" s="144"/>
      <c r="D359" s="144"/>
      <c r="E359" s="144"/>
      <c r="F359" s="146"/>
      <c r="G359" s="145"/>
      <c r="H359" s="145"/>
      <c r="I359" s="145"/>
      <c r="J359" s="145"/>
      <c r="K359" s="144"/>
      <c r="L359" s="144"/>
      <c r="M359" s="144"/>
      <c r="N359" s="144"/>
      <c r="O359" s="144"/>
      <c r="P359" s="146"/>
      <c r="Q359" s="144"/>
      <c r="R359" s="144"/>
    </row>
    <row r="360" spans="1:18">
      <c r="A360" s="144"/>
      <c r="B360" s="144"/>
      <c r="C360" s="144"/>
      <c r="D360" s="144"/>
      <c r="E360" s="144"/>
      <c r="F360" s="146"/>
      <c r="G360" s="145"/>
      <c r="H360" s="145"/>
      <c r="I360" s="145"/>
      <c r="J360" s="145"/>
      <c r="K360" s="144"/>
      <c r="L360" s="144"/>
      <c r="M360" s="144"/>
      <c r="N360" s="144"/>
      <c r="O360" s="144"/>
      <c r="P360" s="146"/>
      <c r="Q360" s="144"/>
      <c r="R360" s="144"/>
    </row>
    <row r="361" spans="1:18">
      <c r="A361" s="144"/>
      <c r="B361" s="144"/>
      <c r="C361" s="144"/>
      <c r="D361" s="144"/>
      <c r="E361" s="144"/>
      <c r="F361" s="146"/>
      <c r="G361" s="145"/>
      <c r="H361" s="145"/>
      <c r="I361" s="145"/>
      <c r="J361" s="145"/>
      <c r="K361" s="144"/>
      <c r="L361" s="144"/>
      <c r="M361" s="144"/>
      <c r="N361" s="144"/>
      <c r="O361" s="144"/>
      <c r="P361" s="146"/>
      <c r="Q361" s="144"/>
      <c r="R361" s="144"/>
    </row>
    <row r="362" spans="1:18">
      <c r="A362" s="144"/>
      <c r="B362" s="144"/>
      <c r="C362" s="144"/>
      <c r="D362" s="144"/>
      <c r="E362" s="144"/>
      <c r="F362" s="146"/>
      <c r="G362" s="145"/>
      <c r="H362" s="145"/>
      <c r="I362" s="145"/>
      <c r="J362" s="145"/>
      <c r="K362" s="144"/>
      <c r="L362" s="144"/>
      <c r="M362" s="144"/>
      <c r="N362" s="144"/>
      <c r="O362" s="144"/>
      <c r="P362" s="146"/>
      <c r="Q362" s="144"/>
      <c r="R362" s="144"/>
    </row>
    <row r="363" spans="1:18">
      <c r="A363" s="144"/>
      <c r="B363" s="144"/>
      <c r="C363" s="144"/>
      <c r="D363" s="144"/>
      <c r="E363" s="144"/>
      <c r="F363" s="146"/>
      <c r="G363" s="145"/>
      <c r="H363" s="145"/>
      <c r="I363" s="145"/>
      <c r="J363" s="145"/>
      <c r="K363" s="144"/>
      <c r="L363" s="144"/>
      <c r="M363" s="144"/>
      <c r="N363" s="144"/>
      <c r="O363" s="144"/>
      <c r="P363" s="146"/>
      <c r="Q363" s="144"/>
      <c r="R363" s="144"/>
    </row>
    <row r="364" spans="1:18">
      <c r="A364" s="144"/>
      <c r="B364" s="144"/>
      <c r="C364" s="144"/>
      <c r="D364" s="144"/>
      <c r="E364" s="144"/>
      <c r="F364" s="146"/>
      <c r="G364" s="145"/>
      <c r="H364" s="145"/>
      <c r="I364" s="145"/>
      <c r="J364" s="145"/>
      <c r="K364" s="144"/>
      <c r="L364" s="144"/>
      <c r="M364" s="144"/>
      <c r="N364" s="144"/>
      <c r="O364" s="144"/>
      <c r="P364" s="146"/>
      <c r="Q364" s="144"/>
      <c r="R364" s="144"/>
    </row>
    <row r="365" spans="1:18">
      <c r="A365" s="144"/>
      <c r="B365" s="144"/>
      <c r="C365" s="144"/>
      <c r="D365" s="144"/>
      <c r="E365" s="144"/>
      <c r="F365" s="146"/>
      <c r="G365" s="145"/>
      <c r="H365" s="145"/>
      <c r="I365" s="145"/>
      <c r="J365" s="145"/>
      <c r="K365" s="144"/>
      <c r="L365" s="144"/>
      <c r="M365" s="144"/>
      <c r="N365" s="144"/>
      <c r="O365" s="144"/>
      <c r="P365" s="146"/>
      <c r="Q365" s="144"/>
      <c r="R365" s="144"/>
    </row>
    <row r="366" spans="1:18">
      <c r="A366" s="144"/>
      <c r="B366" s="144"/>
      <c r="C366" s="144"/>
      <c r="D366" s="144"/>
      <c r="E366" s="144"/>
      <c r="F366" s="146"/>
      <c r="G366" s="145"/>
      <c r="H366" s="145"/>
      <c r="I366" s="145"/>
      <c r="J366" s="145"/>
      <c r="K366" s="144"/>
      <c r="L366" s="144"/>
      <c r="M366" s="144"/>
      <c r="N366" s="144"/>
      <c r="O366" s="144"/>
      <c r="P366" s="146"/>
      <c r="Q366" s="144"/>
      <c r="R366" s="144"/>
    </row>
    <row r="367" spans="1:18">
      <c r="A367" s="144"/>
      <c r="B367" s="144"/>
      <c r="C367" s="144"/>
      <c r="D367" s="144"/>
      <c r="E367" s="144"/>
      <c r="F367" s="146"/>
      <c r="G367" s="145"/>
      <c r="H367" s="145"/>
      <c r="I367" s="145"/>
      <c r="J367" s="145"/>
      <c r="K367" s="144"/>
      <c r="L367" s="144"/>
      <c r="M367" s="144"/>
      <c r="N367" s="144"/>
      <c r="O367" s="144"/>
      <c r="P367" s="146"/>
      <c r="Q367" s="144"/>
      <c r="R367" s="144"/>
    </row>
    <row r="368" spans="1:18">
      <c r="A368" s="144"/>
      <c r="B368" s="144"/>
      <c r="C368" s="144"/>
      <c r="D368" s="144"/>
      <c r="E368" s="144"/>
      <c r="F368" s="146"/>
      <c r="G368" s="145"/>
      <c r="H368" s="145"/>
      <c r="I368" s="145"/>
      <c r="J368" s="145"/>
      <c r="K368" s="144"/>
      <c r="L368" s="144"/>
      <c r="M368" s="144"/>
      <c r="N368" s="144"/>
      <c r="O368" s="144"/>
      <c r="P368" s="146"/>
      <c r="Q368" s="144"/>
      <c r="R368" s="144"/>
    </row>
    <row r="369" spans="1:18">
      <c r="A369" s="144"/>
      <c r="B369" s="144"/>
      <c r="C369" s="144"/>
      <c r="D369" s="144"/>
      <c r="E369" s="144"/>
      <c r="F369" s="146"/>
      <c r="G369" s="145"/>
      <c r="H369" s="145"/>
      <c r="I369" s="145"/>
      <c r="J369" s="145"/>
      <c r="K369" s="144"/>
      <c r="L369" s="144"/>
      <c r="M369" s="144"/>
      <c r="N369" s="144"/>
      <c r="O369" s="144"/>
      <c r="P369" s="146"/>
      <c r="Q369" s="144"/>
      <c r="R369" s="144"/>
    </row>
    <row r="370" spans="1:18">
      <c r="A370" s="144"/>
      <c r="B370" s="144"/>
      <c r="C370" s="144"/>
      <c r="D370" s="144"/>
      <c r="E370" s="144"/>
      <c r="F370" s="146"/>
      <c r="G370" s="145"/>
      <c r="H370" s="145"/>
      <c r="I370" s="145"/>
      <c r="J370" s="145"/>
      <c r="K370" s="144"/>
      <c r="L370" s="144"/>
      <c r="M370" s="144"/>
      <c r="N370" s="144"/>
      <c r="O370" s="144"/>
      <c r="P370" s="146"/>
      <c r="Q370" s="144"/>
      <c r="R370" s="144"/>
    </row>
    <row r="371" spans="1:18">
      <c r="A371" s="144"/>
      <c r="B371" s="144"/>
      <c r="C371" s="144"/>
      <c r="D371" s="144"/>
      <c r="E371" s="144"/>
      <c r="F371" s="146"/>
      <c r="G371" s="145"/>
      <c r="H371" s="145"/>
      <c r="I371" s="145"/>
      <c r="J371" s="145"/>
      <c r="K371" s="144"/>
      <c r="L371" s="144"/>
      <c r="M371" s="144"/>
      <c r="N371" s="144"/>
      <c r="O371" s="144"/>
      <c r="P371" s="146"/>
      <c r="Q371" s="144"/>
      <c r="R371" s="144"/>
    </row>
    <row r="372" spans="1:18">
      <c r="A372" s="144"/>
      <c r="B372" s="144"/>
      <c r="C372" s="144"/>
      <c r="D372" s="144"/>
      <c r="E372" s="144"/>
      <c r="F372" s="146"/>
      <c r="G372" s="145"/>
      <c r="H372" s="145"/>
      <c r="I372" s="145"/>
      <c r="J372" s="145"/>
      <c r="K372" s="144"/>
      <c r="L372" s="144"/>
      <c r="M372" s="144"/>
      <c r="N372" s="144"/>
      <c r="O372" s="144"/>
      <c r="P372" s="146"/>
      <c r="Q372" s="144"/>
      <c r="R372" s="144"/>
    </row>
    <row r="373" spans="1:18">
      <c r="A373" s="144"/>
      <c r="B373" s="144"/>
      <c r="C373" s="144"/>
      <c r="D373" s="144"/>
      <c r="E373" s="144"/>
      <c r="F373" s="146"/>
      <c r="G373" s="145"/>
      <c r="H373" s="145"/>
      <c r="I373" s="145"/>
      <c r="J373" s="145"/>
      <c r="K373" s="144"/>
      <c r="L373" s="144"/>
      <c r="M373" s="144"/>
      <c r="N373" s="144"/>
      <c r="O373" s="144"/>
      <c r="P373" s="146"/>
      <c r="Q373" s="144"/>
      <c r="R373" s="144"/>
    </row>
    <row r="374" spans="1:18">
      <c r="A374" s="144"/>
      <c r="B374" s="144"/>
      <c r="C374" s="144"/>
      <c r="D374" s="144"/>
      <c r="E374" s="144"/>
      <c r="F374" s="146"/>
      <c r="G374" s="145"/>
      <c r="H374" s="145"/>
      <c r="I374" s="145"/>
      <c r="J374" s="145"/>
      <c r="K374" s="144"/>
      <c r="L374" s="144"/>
      <c r="M374" s="144"/>
      <c r="N374" s="144"/>
      <c r="O374" s="144"/>
      <c r="P374" s="146"/>
      <c r="Q374" s="144"/>
      <c r="R374" s="144"/>
    </row>
    <row r="375" spans="1:18">
      <c r="A375" s="144"/>
      <c r="B375" s="144"/>
      <c r="C375" s="144"/>
      <c r="D375" s="144"/>
      <c r="E375" s="144"/>
      <c r="F375" s="146"/>
      <c r="G375" s="145"/>
      <c r="H375" s="145"/>
      <c r="I375" s="145"/>
      <c r="J375" s="145"/>
      <c r="K375" s="144"/>
      <c r="L375" s="144"/>
      <c r="M375" s="144"/>
      <c r="N375" s="144"/>
      <c r="O375" s="144"/>
      <c r="P375" s="146"/>
      <c r="Q375" s="144"/>
      <c r="R375" s="144"/>
    </row>
    <row r="376" spans="1:18">
      <c r="A376" s="144"/>
      <c r="B376" s="144"/>
      <c r="C376" s="144"/>
      <c r="D376" s="144"/>
      <c r="E376" s="144"/>
      <c r="F376" s="146"/>
      <c r="G376" s="145"/>
      <c r="H376" s="145"/>
      <c r="I376" s="145"/>
      <c r="J376" s="145"/>
      <c r="K376" s="144"/>
      <c r="L376" s="144"/>
      <c r="M376" s="144"/>
      <c r="N376" s="144"/>
      <c r="O376" s="144"/>
      <c r="P376" s="146"/>
      <c r="Q376" s="144"/>
      <c r="R376" s="144"/>
    </row>
    <row r="377" spans="1:18">
      <c r="A377" s="144"/>
      <c r="B377" s="144"/>
      <c r="C377" s="144"/>
      <c r="D377" s="144"/>
      <c r="E377" s="144"/>
      <c r="F377" s="146"/>
      <c r="G377" s="145"/>
      <c r="H377" s="145"/>
      <c r="I377" s="145"/>
      <c r="J377" s="145"/>
      <c r="K377" s="144"/>
      <c r="L377" s="144"/>
      <c r="M377" s="144"/>
      <c r="N377" s="144"/>
      <c r="O377" s="144"/>
      <c r="P377" s="146"/>
      <c r="Q377" s="144"/>
      <c r="R377" s="144"/>
    </row>
    <row r="378" spans="1:18">
      <c r="A378" s="144"/>
      <c r="B378" s="144"/>
      <c r="C378" s="144"/>
      <c r="D378" s="144"/>
      <c r="E378" s="144"/>
      <c r="F378" s="146"/>
      <c r="G378" s="145"/>
      <c r="H378" s="145"/>
      <c r="I378" s="145"/>
      <c r="J378" s="145"/>
      <c r="K378" s="144"/>
      <c r="L378" s="144"/>
      <c r="M378" s="144"/>
      <c r="N378" s="144"/>
      <c r="O378" s="144"/>
      <c r="P378" s="146"/>
      <c r="Q378" s="144"/>
      <c r="R378" s="144"/>
    </row>
    <row r="379" spans="1:18">
      <c r="A379" s="144"/>
      <c r="B379" s="144"/>
      <c r="C379" s="144"/>
      <c r="D379" s="144"/>
      <c r="E379" s="144"/>
      <c r="F379" s="146"/>
      <c r="G379" s="145"/>
      <c r="H379" s="145"/>
      <c r="I379" s="145"/>
      <c r="J379" s="145"/>
      <c r="K379" s="144"/>
      <c r="L379" s="144"/>
      <c r="M379" s="144"/>
      <c r="N379" s="144"/>
      <c r="O379" s="144"/>
      <c r="P379" s="146"/>
      <c r="Q379" s="144"/>
      <c r="R379" s="144"/>
    </row>
    <row r="380" spans="1:18">
      <c r="A380" s="144"/>
      <c r="B380" s="144"/>
      <c r="C380" s="144"/>
      <c r="D380" s="144"/>
      <c r="E380" s="144"/>
      <c r="F380" s="146"/>
      <c r="G380" s="145"/>
      <c r="H380" s="145"/>
      <c r="I380" s="145"/>
      <c r="J380" s="145"/>
      <c r="K380" s="144"/>
      <c r="L380" s="144"/>
      <c r="M380" s="144"/>
      <c r="N380" s="144"/>
      <c r="O380" s="144"/>
      <c r="P380" s="146"/>
      <c r="Q380" s="144"/>
      <c r="R380" s="144"/>
    </row>
    <row r="381" spans="1:18">
      <c r="A381" s="144"/>
      <c r="B381" s="144"/>
      <c r="C381" s="144"/>
      <c r="D381" s="144"/>
      <c r="E381" s="144"/>
      <c r="F381" s="146"/>
      <c r="G381" s="145"/>
      <c r="H381" s="145"/>
      <c r="I381" s="145"/>
      <c r="J381" s="145"/>
      <c r="K381" s="144"/>
      <c r="L381" s="144"/>
      <c r="M381" s="144"/>
      <c r="N381" s="144"/>
      <c r="O381" s="144"/>
      <c r="P381" s="146"/>
      <c r="Q381" s="144"/>
      <c r="R381" s="144"/>
    </row>
    <row r="382" spans="1:18">
      <c r="A382" s="144"/>
      <c r="B382" s="144"/>
      <c r="C382" s="144"/>
      <c r="D382" s="144"/>
      <c r="E382" s="144"/>
      <c r="F382" s="146"/>
      <c r="G382" s="145"/>
      <c r="H382" s="145"/>
      <c r="I382" s="145"/>
      <c r="J382" s="145"/>
      <c r="K382" s="144"/>
      <c r="L382" s="144"/>
      <c r="M382" s="144"/>
      <c r="N382" s="144"/>
      <c r="O382" s="144"/>
      <c r="P382" s="146"/>
      <c r="Q382" s="144"/>
      <c r="R382" s="144"/>
    </row>
    <row r="383" spans="1:18">
      <c r="A383" s="144"/>
      <c r="B383" s="144"/>
      <c r="C383" s="144"/>
      <c r="D383" s="144"/>
      <c r="E383" s="144"/>
      <c r="F383" s="146"/>
      <c r="G383" s="145"/>
      <c r="H383" s="145"/>
      <c r="I383" s="145"/>
      <c r="J383" s="145"/>
      <c r="K383" s="144"/>
      <c r="L383" s="144"/>
      <c r="M383" s="144"/>
      <c r="N383" s="144"/>
      <c r="O383" s="144"/>
      <c r="P383" s="146"/>
      <c r="Q383" s="144"/>
      <c r="R383" s="144"/>
    </row>
    <row r="384" spans="1:18">
      <c r="A384" s="144"/>
      <c r="B384" s="144"/>
      <c r="C384" s="144"/>
      <c r="D384" s="144"/>
      <c r="E384" s="144"/>
      <c r="F384" s="146"/>
      <c r="G384" s="145"/>
      <c r="H384" s="145"/>
      <c r="I384" s="145"/>
      <c r="J384" s="145"/>
      <c r="K384" s="144"/>
      <c r="L384" s="144"/>
      <c r="M384" s="144"/>
      <c r="N384" s="144"/>
      <c r="O384" s="144"/>
      <c r="P384" s="146"/>
      <c r="Q384" s="144"/>
      <c r="R384" s="144"/>
    </row>
    <row r="385" spans="1:18">
      <c r="A385" s="144"/>
      <c r="B385" s="144"/>
      <c r="C385" s="144"/>
      <c r="D385" s="144"/>
      <c r="E385" s="144"/>
      <c r="F385" s="146"/>
      <c r="G385" s="145"/>
      <c r="H385" s="145"/>
      <c r="I385" s="145"/>
      <c r="J385" s="145"/>
      <c r="K385" s="144"/>
      <c r="L385" s="144"/>
      <c r="M385" s="144"/>
      <c r="N385" s="144"/>
      <c r="O385" s="144"/>
      <c r="P385" s="146"/>
      <c r="Q385" s="144"/>
      <c r="R385" s="144"/>
    </row>
    <row r="386" spans="1:18">
      <c r="A386" s="144"/>
      <c r="B386" s="144"/>
      <c r="C386" s="144"/>
      <c r="D386" s="144"/>
      <c r="E386" s="144"/>
      <c r="F386" s="146"/>
      <c r="G386" s="145"/>
      <c r="H386" s="145"/>
      <c r="I386" s="145"/>
      <c r="J386" s="145"/>
      <c r="K386" s="144"/>
      <c r="L386" s="144"/>
      <c r="M386" s="144"/>
      <c r="N386" s="144"/>
      <c r="O386" s="144"/>
      <c r="P386" s="146"/>
      <c r="Q386" s="144"/>
      <c r="R386" s="144"/>
    </row>
    <row r="387" spans="1:18">
      <c r="A387" s="144"/>
      <c r="B387" s="144"/>
      <c r="C387" s="144"/>
      <c r="D387" s="144"/>
      <c r="E387" s="144"/>
      <c r="F387" s="146"/>
      <c r="G387" s="145"/>
      <c r="H387" s="145"/>
      <c r="I387" s="145"/>
      <c r="J387" s="145"/>
      <c r="K387" s="144"/>
      <c r="L387" s="144"/>
      <c r="M387" s="144"/>
      <c r="N387" s="144"/>
      <c r="O387" s="144"/>
      <c r="P387" s="146"/>
      <c r="Q387" s="144"/>
      <c r="R387" s="144"/>
    </row>
    <row r="388" spans="1:18">
      <c r="A388" s="144"/>
      <c r="B388" s="144"/>
      <c r="C388" s="144"/>
      <c r="D388" s="144"/>
      <c r="E388" s="144"/>
      <c r="F388" s="146"/>
      <c r="G388" s="145"/>
      <c r="H388" s="145"/>
      <c r="I388" s="145"/>
      <c r="J388" s="145"/>
      <c r="K388" s="144"/>
      <c r="L388" s="144"/>
      <c r="M388" s="144"/>
      <c r="N388" s="144"/>
      <c r="O388" s="144"/>
      <c r="P388" s="146"/>
      <c r="Q388" s="144"/>
      <c r="R388" s="144"/>
    </row>
    <row r="389" spans="1:18">
      <c r="A389" s="144"/>
      <c r="B389" s="144"/>
      <c r="C389" s="144"/>
      <c r="D389" s="144"/>
      <c r="E389" s="144"/>
      <c r="F389" s="146"/>
      <c r="G389" s="145"/>
      <c r="H389" s="145"/>
      <c r="I389" s="145"/>
      <c r="J389" s="145"/>
      <c r="K389" s="144"/>
      <c r="L389" s="144"/>
      <c r="M389" s="144"/>
      <c r="N389" s="144"/>
      <c r="O389" s="144"/>
      <c r="P389" s="146"/>
      <c r="Q389" s="144"/>
      <c r="R389" s="144"/>
    </row>
    <row r="390" spans="1:18">
      <c r="A390" s="144"/>
      <c r="B390" s="144"/>
      <c r="C390" s="144"/>
      <c r="D390" s="144"/>
      <c r="E390" s="144"/>
      <c r="F390" s="146"/>
      <c r="G390" s="145"/>
      <c r="H390" s="145"/>
      <c r="I390" s="145"/>
      <c r="J390" s="145"/>
      <c r="K390" s="144"/>
      <c r="L390" s="144"/>
      <c r="M390" s="144"/>
      <c r="N390" s="144"/>
      <c r="O390" s="144"/>
      <c r="P390" s="146"/>
      <c r="Q390" s="144"/>
      <c r="R390" s="144"/>
    </row>
    <row r="391" spans="1:18">
      <c r="A391" s="144"/>
      <c r="B391" s="144"/>
      <c r="C391" s="144"/>
      <c r="D391" s="144"/>
      <c r="E391" s="144"/>
      <c r="F391" s="146"/>
      <c r="G391" s="145"/>
      <c r="H391" s="145"/>
      <c r="I391" s="145"/>
      <c r="J391" s="145"/>
      <c r="K391" s="144"/>
      <c r="L391" s="144"/>
      <c r="M391" s="144"/>
      <c r="N391" s="144"/>
      <c r="O391" s="144"/>
      <c r="P391" s="146"/>
      <c r="Q391" s="144"/>
      <c r="R391" s="144"/>
    </row>
    <row r="392" spans="1:18">
      <c r="A392" s="144"/>
      <c r="B392" s="144"/>
      <c r="C392" s="144"/>
      <c r="D392" s="144"/>
      <c r="E392" s="144"/>
      <c r="F392" s="146"/>
      <c r="G392" s="145"/>
      <c r="H392" s="145"/>
      <c r="I392" s="145"/>
      <c r="J392" s="145"/>
      <c r="K392" s="144"/>
      <c r="L392" s="144"/>
      <c r="M392" s="144"/>
      <c r="N392" s="144"/>
      <c r="O392" s="144"/>
      <c r="P392" s="146"/>
      <c r="Q392" s="144"/>
      <c r="R392" s="144"/>
    </row>
    <row r="393" spans="1:18">
      <c r="A393" s="144"/>
      <c r="B393" s="144"/>
      <c r="C393" s="144"/>
      <c r="D393" s="144"/>
      <c r="E393" s="144"/>
      <c r="F393" s="146"/>
      <c r="G393" s="145"/>
      <c r="H393" s="145"/>
      <c r="I393" s="145"/>
      <c r="J393" s="145"/>
      <c r="K393" s="144"/>
      <c r="L393" s="144"/>
      <c r="M393" s="144"/>
      <c r="N393" s="144"/>
      <c r="O393" s="144"/>
      <c r="P393" s="146"/>
      <c r="Q393" s="144"/>
      <c r="R393" s="144"/>
    </row>
    <row r="394" spans="1:18">
      <c r="A394" s="144"/>
      <c r="B394" s="144"/>
      <c r="C394" s="144"/>
      <c r="D394" s="144"/>
      <c r="E394" s="144"/>
      <c r="F394" s="146"/>
      <c r="G394" s="145"/>
      <c r="H394" s="145"/>
      <c r="I394" s="145"/>
      <c r="J394" s="145"/>
      <c r="K394" s="144"/>
      <c r="L394" s="144"/>
      <c r="M394" s="144"/>
      <c r="N394" s="144"/>
      <c r="O394" s="144"/>
      <c r="P394" s="146"/>
      <c r="Q394" s="144"/>
      <c r="R394" s="144"/>
    </row>
    <row r="395" spans="1:18">
      <c r="A395" s="144"/>
      <c r="B395" s="144"/>
      <c r="C395" s="144"/>
      <c r="D395" s="144"/>
      <c r="E395" s="144"/>
      <c r="F395" s="146"/>
      <c r="G395" s="145"/>
      <c r="H395" s="145"/>
      <c r="I395" s="145"/>
      <c r="J395" s="145"/>
      <c r="K395" s="144"/>
      <c r="L395" s="144"/>
      <c r="M395" s="144"/>
      <c r="N395" s="144"/>
      <c r="O395" s="144"/>
      <c r="P395" s="146"/>
      <c r="Q395" s="144"/>
      <c r="R395" s="144"/>
    </row>
    <row r="396" spans="1:18">
      <c r="A396" s="144"/>
      <c r="B396" s="144"/>
      <c r="C396" s="144"/>
      <c r="D396" s="144"/>
      <c r="E396" s="144"/>
      <c r="F396" s="146"/>
      <c r="G396" s="145"/>
      <c r="H396" s="145"/>
      <c r="I396" s="145"/>
      <c r="J396" s="145"/>
      <c r="K396" s="144"/>
      <c r="L396" s="144"/>
      <c r="M396" s="144"/>
      <c r="N396" s="144"/>
      <c r="O396" s="144"/>
      <c r="P396" s="146"/>
      <c r="Q396" s="144"/>
      <c r="R396" s="144"/>
    </row>
    <row r="397" spans="1:18">
      <c r="A397" s="144"/>
      <c r="B397" s="144"/>
      <c r="C397" s="144"/>
      <c r="D397" s="144"/>
      <c r="E397" s="144"/>
      <c r="F397" s="146"/>
      <c r="G397" s="145"/>
      <c r="H397" s="145"/>
      <c r="I397" s="145"/>
      <c r="J397" s="145"/>
      <c r="K397" s="144"/>
      <c r="L397" s="144"/>
      <c r="M397" s="144"/>
      <c r="N397" s="144"/>
      <c r="O397" s="144"/>
      <c r="P397" s="146"/>
      <c r="Q397" s="144"/>
      <c r="R397" s="144"/>
    </row>
    <row r="398" spans="1:18">
      <c r="A398" s="144"/>
      <c r="B398" s="144"/>
      <c r="C398" s="144"/>
      <c r="D398" s="144"/>
      <c r="E398" s="144"/>
      <c r="F398" s="146"/>
      <c r="G398" s="145"/>
      <c r="H398" s="145"/>
      <c r="I398" s="145"/>
      <c r="J398" s="145"/>
      <c r="K398" s="144"/>
      <c r="L398" s="144"/>
      <c r="M398" s="144"/>
      <c r="N398" s="144"/>
      <c r="O398" s="144"/>
      <c r="P398" s="146"/>
      <c r="Q398" s="144"/>
      <c r="R398" s="144"/>
    </row>
    <row r="399" spans="1:18">
      <c r="A399" s="144"/>
      <c r="B399" s="144"/>
      <c r="C399" s="144"/>
      <c r="D399" s="144"/>
      <c r="E399" s="144"/>
      <c r="F399" s="146"/>
      <c r="G399" s="145"/>
      <c r="H399" s="145"/>
      <c r="I399" s="145"/>
      <c r="J399" s="145"/>
      <c r="K399" s="144"/>
      <c r="L399" s="144"/>
      <c r="M399" s="144"/>
      <c r="N399" s="144"/>
      <c r="O399" s="144"/>
      <c r="P399" s="146"/>
      <c r="Q399" s="144"/>
      <c r="R399" s="144"/>
    </row>
    <row r="400" spans="1:18">
      <c r="A400" s="144"/>
      <c r="B400" s="144"/>
      <c r="C400" s="144"/>
      <c r="D400" s="144"/>
      <c r="E400" s="144"/>
      <c r="F400" s="146"/>
      <c r="G400" s="145"/>
      <c r="H400" s="145"/>
      <c r="I400" s="145"/>
      <c r="J400" s="145"/>
      <c r="K400" s="144"/>
      <c r="L400" s="144"/>
      <c r="M400" s="144"/>
      <c r="N400" s="144"/>
      <c r="O400" s="144"/>
      <c r="P400" s="146"/>
      <c r="Q400" s="144"/>
      <c r="R400" s="144"/>
    </row>
    <row r="401" spans="1:18">
      <c r="A401" s="144"/>
      <c r="B401" s="144"/>
      <c r="C401" s="144"/>
      <c r="D401" s="144"/>
      <c r="E401" s="144"/>
      <c r="F401" s="146"/>
      <c r="G401" s="145"/>
      <c r="H401" s="145"/>
      <c r="I401" s="145"/>
      <c r="J401" s="145"/>
      <c r="K401" s="144"/>
      <c r="L401" s="144"/>
      <c r="M401" s="144"/>
      <c r="N401" s="144"/>
      <c r="O401" s="144"/>
      <c r="P401" s="146"/>
      <c r="Q401" s="144"/>
      <c r="R401" s="144"/>
    </row>
    <row r="402" spans="1:18">
      <c r="A402" s="144"/>
      <c r="B402" s="144"/>
      <c r="C402" s="144"/>
      <c r="D402" s="144"/>
      <c r="E402" s="144"/>
      <c r="F402" s="146"/>
      <c r="G402" s="145"/>
      <c r="H402" s="145"/>
      <c r="I402" s="145"/>
      <c r="J402" s="145"/>
      <c r="K402" s="144"/>
      <c r="L402" s="144"/>
      <c r="M402" s="144"/>
      <c r="N402" s="144"/>
      <c r="O402" s="144"/>
      <c r="P402" s="146"/>
      <c r="Q402" s="144"/>
      <c r="R402" s="144"/>
    </row>
    <row r="403" spans="1:18">
      <c r="A403" s="144"/>
      <c r="B403" s="144"/>
      <c r="C403" s="144"/>
      <c r="D403" s="144"/>
      <c r="E403" s="144"/>
      <c r="F403" s="146"/>
      <c r="G403" s="145"/>
      <c r="H403" s="145"/>
      <c r="I403" s="145"/>
      <c r="J403" s="145"/>
      <c r="K403" s="144"/>
      <c r="L403" s="144"/>
      <c r="M403" s="144"/>
      <c r="N403" s="144"/>
      <c r="O403" s="144"/>
      <c r="P403" s="146"/>
      <c r="Q403" s="144"/>
      <c r="R403" s="144"/>
    </row>
    <row r="404" spans="1:18">
      <c r="A404" s="144"/>
      <c r="B404" s="144"/>
      <c r="C404" s="144"/>
      <c r="D404" s="144"/>
      <c r="E404" s="144"/>
      <c r="F404" s="146"/>
      <c r="G404" s="145"/>
      <c r="H404" s="145"/>
      <c r="I404" s="145"/>
      <c r="J404" s="145"/>
      <c r="K404" s="144"/>
      <c r="L404" s="144"/>
      <c r="M404" s="144"/>
      <c r="N404" s="144"/>
      <c r="O404" s="144"/>
      <c r="P404" s="146"/>
      <c r="Q404" s="144"/>
      <c r="R404" s="144"/>
    </row>
    <row r="405" spans="1:18">
      <c r="A405" s="144"/>
      <c r="B405" s="144"/>
      <c r="C405" s="144"/>
      <c r="D405" s="144"/>
      <c r="E405" s="144"/>
      <c r="F405" s="146"/>
      <c r="G405" s="145"/>
      <c r="H405" s="145"/>
      <c r="I405" s="145"/>
      <c r="J405" s="145"/>
      <c r="K405" s="144"/>
      <c r="L405" s="144"/>
      <c r="M405" s="144"/>
      <c r="N405" s="144"/>
      <c r="O405" s="144"/>
      <c r="P405" s="146"/>
      <c r="Q405" s="144"/>
      <c r="R405" s="144"/>
    </row>
    <row r="406" spans="1:18">
      <c r="A406" s="144"/>
      <c r="B406" s="144"/>
      <c r="C406" s="144"/>
      <c r="D406" s="144"/>
      <c r="E406" s="144"/>
      <c r="F406" s="146"/>
      <c r="G406" s="145"/>
      <c r="H406" s="145"/>
      <c r="I406" s="145"/>
      <c r="J406" s="145"/>
      <c r="K406" s="144"/>
      <c r="L406" s="144"/>
      <c r="M406" s="144"/>
      <c r="N406" s="144"/>
      <c r="O406" s="144"/>
      <c r="P406" s="146"/>
      <c r="Q406" s="144"/>
      <c r="R406" s="144"/>
    </row>
    <row r="407" spans="1:18">
      <c r="A407" s="144"/>
      <c r="B407" s="144"/>
      <c r="C407" s="144"/>
      <c r="D407" s="144"/>
      <c r="E407" s="144"/>
      <c r="F407" s="146"/>
      <c r="G407" s="145"/>
      <c r="H407" s="145"/>
      <c r="I407" s="145"/>
      <c r="J407" s="145"/>
      <c r="K407" s="144"/>
      <c r="L407" s="144"/>
      <c r="M407" s="144"/>
      <c r="N407" s="144"/>
      <c r="O407" s="144"/>
      <c r="P407" s="146"/>
      <c r="Q407" s="144"/>
      <c r="R407" s="144"/>
    </row>
    <row r="408" spans="1:18">
      <c r="A408" s="144"/>
      <c r="B408" s="144"/>
      <c r="C408" s="144"/>
      <c r="D408" s="144"/>
      <c r="E408" s="144"/>
      <c r="F408" s="146"/>
      <c r="G408" s="145"/>
      <c r="H408" s="145"/>
      <c r="I408" s="145"/>
      <c r="J408" s="145"/>
      <c r="K408" s="144"/>
      <c r="L408" s="144"/>
      <c r="M408" s="144"/>
      <c r="N408" s="144"/>
      <c r="O408" s="144"/>
      <c r="P408" s="146"/>
      <c r="Q408" s="144"/>
      <c r="R408" s="144"/>
    </row>
    <row r="409" spans="1:18">
      <c r="A409" s="144"/>
      <c r="B409" s="144"/>
      <c r="C409" s="144"/>
      <c r="D409" s="144"/>
      <c r="E409" s="144"/>
      <c r="F409" s="146"/>
      <c r="G409" s="145"/>
      <c r="H409" s="145"/>
      <c r="I409" s="145"/>
      <c r="J409" s="145"/>
      <c r="K409" s="144"/>
      <c r="L409" s="144"/>
      <c r="M409" s="144"/>
      <c r="N409" s="144"/>
      <c r="O409" s="144"/>
      <c r="P409" s="146"/>
      <c r="Q409" s="144"/>
      <c r="R409" s="144"/>
    </row>
    <row r="410" spans="1:18">
      <c r="A410" s="144"/>
      <c r="B410" s="144"/>
      <c r="C410" s="144"/>
      <c r="D410" s="144"/>
      <c r="E410" s="144"/>
      <c r="F410" s="146"/>
      <c r="G410" s="145"/>
      <c r="H410" s="145"/>
      <c r="I410" s="145"/>
      <c r="J410" s="145"/>
      <c r="K410" s="144"/>
      <c r="L410" s="144"/>
      <c r="M410" s="144"/>
      <c r="N410" s="144"/>
      <c r="O410" s="144"/>
      <c r="P410" s="146"/>
      <c r="Q410" s="144"/>
      <c r="R410" s="144"/>
    </row>
    <row r="411" spans="1:18">
      <c r="A411" s="144"/>
      <c r="B411" s="144"/>
      <c r="C411" s="144"/>
      <c r="D411" s="144"/>
      <c r="E411" s="144"/>
      <c r="F411" s="146"/>
      <c r="G411" s="145"/>
      <c r="H411" s="145"/>
      <c r="I411" s="145"/>
      <c r="J411" s="145"/>
      <c r="K411" s="144"/>
      <c r="L411" s="144"/>
      <c r="M411" s="144"/>
      <c r="N411" s="144"/>
      <c r="O411" s="144"/>
      <c r="P411" s="146"/>
      <c r="Q411" s="144"/>
      <c r="R411" s="144"/>
    </row>
    <row r="412" spans="1:18">
      <c r="A412" s="144"/>
      <c r="B412" s="144"/>
      <c r="C412" s="144"/>
      <c r="D412" s="144"/>
      <c r="E412" s="144"/>
      <c r="F412" s="146"/>
      <c r="G412" s="145"/>
      <c r="H412" s="145"/>
      <c r="I412" s="145"/>
      <c r="J412" s="145"/>
      <c r="K412" s="144"/>
      <c r="L412" s="144"/>
      <c r="M412" s="144"/>
      <c r="N412" s="144"/>
      <c r="O412" s="144"/>
      <c r="P412" s="146"/>
      <c r="Q412" s="144"/>
      <c r="R412" s="144"/>
    </row>
    <row r="413" spans="1:18">
      <c r="A413" s="144"/>
      <c r="B413" s="144"/>
      <c r="C413" s="144"/>
      <c r="D413" s="144"/>
      <c r="E413" s="144"/>
      <c r="F413" s="146"/>
      <c r="G413" s="145"/>
      <c r="H413" s="145"/>
      <c r="I413" s="145"/>
      <c r="J413" s="145"/>
      <c r="K413" s="144"/>
      <c r="L413" s="144"/>
      <c r="M413" s="144"/>
      <c r="N413" s="144"/>
      <c r="O413" s="144"/>
      <c r="P413" s="146"/>
      <c r="Q413" s="144"/>
      <c r="R413" s="144"/>
    </row>
    <row r="414" spans="1:18">
      <c r="A414" s="144"/>
      <c r="B414" s="144"/>
      <c r="C414" s="144"/>
      <c r="D414" s="144"/>
      <c r="E414" s="144"/>
      <c r="F414" s="146"/>
      <c r="G414" s="145"/>
      <c r="H414" s="145"/>
      <c r="I414" s="145"/>
      <c r="J414" s="145"/>
      <c r="K414" s="144"/>
      <c r="L414" s="144"/>
      <c r="M414" s="144"/>
      <c r="N414" s="144"/>
      <c r="O414" s="144"/>
      <c r="P414" s="146"/>
      <c r="Q414" s="144"/>
      <c r="R414" s="144"/>
    </row>
    <row r="415" spans="1:18">
      <c r="A415" s="144"/>
      <c r="B415" s="144"/>
      <c r="C415" s="144"/>
      <c r="D415" s="144"/>
      <c r="E415" s="144"/>
      <c r="F415" s="146"/>
      <c r="G415" s="145"/>
      <c r="H415" s="145"/>
      <c r="I415" s="145"/>
      <c r="J415" s="145"/>
      <c r="K415" s="144"/>
      <c r="L415" s="144"/>
      <c r="M415" s="144"/>
      <c r="N415" s="144"/>
      <c r="O415" s="144"/>
      <c r="P415" s="146"/>
      <c r="Q415" s="144"/>
      <c r="R415" s="144"/>
    </row>
    <row r="416" spans="1:18">
      <c r="A416" s="144"/>
      <c r="B416" s="144"/>
      <c r="C416" s="144"/>
      <c r="D416" s="144"/>
      <c r="E416" s="144"/>
      <c r="F416" s="146"/>
      <c r="G416" s="145"/>
      <c r="H416" s="145"/>
      <c r="I416" s="145"/>
      <c r="J416" s="145"/>
      <c r="K416" s="144"/>
      <c r="L416" s="144"/>
      <c r="M416" s="144"/>
      <c r="N416" s="144"/>
      <c r="O416" s="144"/>
      <c r="P416" s="146"/>
      <c r="Q416" s="144"/>
      <c r="R416" s="144"/>
    </row>
    <row r="417" spans="1:18">
      <c r="A417" s="144"/>
      <c r="B417" s="144"/>
      <c r="C417" s="144"/>
      <c r="D417" s="144"/>
      <c r="E417" s="144"/>
      <c r="F417" s="146"/>
      <c r="G417" s="145"/>
      <c r="H417" s="145"/>
      <c r="I417" s="145"/>
      <c r="J417" s="145"/>
      <c r="K417" s="144"/>
      <c r="L417" s="144"/>
      <c r="M417" s="144"/>
      <c r="N417" s="144"/>
      <c r="O417" s="144"/>
      <c r="P417" s="146"/>
      <c r="Q417" s="144"/>
      <c r="R417" s="144"/>
    </row>
    <row r="418" spans="1:18">
      <c r="A418" s="144"/>
      <c r="B418" s="144"/>
      <c r="C418" s="144"/>
      <c r="D418" s="144"/>
      <c r="E418" s="144"/>
      <c r="F418" s="146"/>
      <c r="G418" s="145"/>
      <c r="H418" s="145"/>
      <c r="I418" s="145"/>
      <c r="J418" s="145"/>
      <c r="K418" s="144"/>
      <c r="L418" s="144"/>
      <c r="M418" s="144"/>
      <c r="N418" s="144"/>
      <c r="O418" s="144"/>
      <c r="P418" s="146"/>
      <c r="Q418" s="144"/>
      <c r="R418" s="144"/>
    </row>
    <row r="419" spans="1:18">
      <c r="A419" s="144"/>
      <c r="B419" s="144"/>
      <c r="C419" s="144"/>
      <c r="D419" s="144"/>
      <c r="E419" s="144"/>
      <c r="F419" s="146"/>
      <c r="G419" s="145"/>
      <c r="H419" s="145"/>
      <c r="I419" s="145"/>
      <c r="J419" s="145"/>
      <c r="K419" s="144"/>
      <c r="L419" s="144"/>
      <c r="M419" s="144"/>
      <c r="N419" s="144"/>
      <c r="O419" s="144"/>
      <c r="P419" s="146"/>
      <c r="Q419" s="144"/>
      <c r="R419" s="144"/>
    </row>
    <row r="420" spans="1:18">
      <c r="A420" s="144"/>
      <c r="B420" s="144"/>
      <c r="C420" s="144"/>
      <c r="D420" s="144"/>
      <c r="E420" s="144"/>
      <c r="F420" s="146"/>
      <c r="G420" s="145"/>
      <c r="H420" s="145"/>
      <c r="I420" s="145"/>
      <c r="J420" s="145"/>
      <c r="K420" s="144"/>
      <c r="L420" s="144"/>
      <c r="M420" s="144"/>
      <c r="N420" s="144"/>
      <c r="O420" s="144"/>
      <c r="P420" s="146"/>
      <c r="Q420" s="144"/>
      <c r="R420" s="144"/>
    </row>
    <row r="421" spans="1:18">
      <c r="A421" s="144"/>
      <c r="B421" s="144"/>
      <c r="C421" s="144"/>
      <c r="D421" s="144"/>
      <c r="E421" s="144"/>
      <c r="F421" s="146"/>
      <c r="G421" s="145"/>
      <c r="H421" s="145"/>
      <c r="I421" s="145"/>
      <c r="J421" s="145"/>
      <c r="K421" s="144"/>
      <c r="L421" s="144"/>
      <c r="M421" s="144"/>
      <c r="N421" s="144"/>
      <c r="O421" s="144"/>
      <c r="P421" s="146"/>
      <c r="Q421" s="144"/>
      <c r="R421" s="144"/>
    </row>
    <row r="422" spans="1:18">
      <c r="A422" s="144"/>
      <c r="B422" s="144"/>
      <c r="C422" s="144"/>
      <c r="D422" s="144"/>
      <c r="E422" s="144"/>
      <c r="F422" s="146"/>
      <c r="G422" s="145"/>
      <c r="H422" s="145"/>
      <c r="I422" s="145"/>
      <c r="J422" s="145"/>
      <c r="K422" s="144"/>
      <c r="L422" s="144"/>
      <c r="M422" s="144"/>
      <c r="N422" s="144"/>
      <c r="O422" s="144"/>
      <c r="P422" s="146"/>
      <c r="Q422" s="144"/>
      <c r="R422" s="144"/>
    </row>
    <row r="423" spans="1:18">
      <c r="A423" s="144"/>
      <c r="B423" s="144"/>
      <c r="C423" s="144"/>
      <c r="D423" s="144"/>
      <c r="E423" s="144"/>
      <c r="F423" s="146"/>
      <c r="G423" s="145"/>
      <c r="H423" s="145"/>
      <c r="I423" s="145"/>
      <c r="J423" s="145"/>
      <c r="K423" s="144"/>
      <c r="L423" s="144"/>
      <c r="M423" s="144"/>
      <c r="N423" s="144"/>
      <c r="O423" s="144"/>
      <c r="P423" s="146"/>
      <c r="Q423" s="144"/>
      <c r="R423" s="144"/>
    </row>
    <row r="424" spans="1:18">
      <c r="A424" s="144"/>
      <c r="B424" s="144"/>
      <c r="C424" s="144"/>
      <c r="D424" s="144"/>
      <c r="E424" s="144"/>
      <c r="F424" s="146"/>
      <c r="G424" s="145"/>
      <c r="H424" s="145"/>
      <c r="I424" s="145"/>
      <c r="J424" s="145"/>
      <c r="K424" s="144"/>
      <c r="L424" s="144"/>
      <c r="M424" s="144"/>
      <c r="N424" s="144"/>
      <c r="O424" s="144"/>
      <c r="P424" s="146"/>
      <c r="Q424" s="144"/>
      <c r="R424" s="144"/>
    </row>
    <row r="425" spans="1:18">
      <c r="A425" s="144"/>
      <c r="B425" s="144"/>
      <c r="C425" s="144"/>
      <c r="D425" s="144"/>
      <c r="E425" s="144"/>
      <c r="F425" s="146"/>
      <c r="G425" s="145"/>
      <c r="H425" s="145"/>
      <c r="I425" s="145"/>
      <c r="J425" s="145"/>
      <c r="K425" s="144"/>
      <c r="L425" s="144"/>
      <c r="M425" s="144"/>
      <c r="N425" s="144"/>
      <c r="O425" s="144"/>
      <c r="P425" s="146"/>
      <c r="Q425" s="144"/>
      <c r="R425" s="144"/>
    </row>
    <row r="426" spans="1:18">
      <c r="A426" s="144"/>
      <c r="B426" s="144"/>
      <c r="C426" s="144"/>
      <c r="D426" s="144"/>
      <c r="E426" s="144"/>
      <c r="F426" s="146"/>
      <c r="G426" s="145"/>
      <c r="H426" s="145"/>
      <c r="I426" s="145"/>
      <c r="J426" s="145"/>
      <c r="K426" s="144"/>
      <c r="L426" s="144"/>
      <c r="M426" s="144"/>
      <c r="N426" s="144"/>
      <c r="O426" s="144"/>
      <c r="P426" s="146"/>
      <c r="Q426" s="144"/>
      <c r="R426" s="144"/>
    </row>
    <row r="427" spans="1:18">
      <c r="A427" s="144"/>
      <c r="B427" s="144"/>
      <c r="C427" s="144"/>
      <c r="D427" s="144"/>
      <c r="E427" s="144"/>
      <c r="F427" s="146"/>
      <c r="G427" s="145"/>
      <c r="H427" s="145"/>
      <c r="I427" s="145"/>
      <c r="J427" s="145"/>
      <c r="K427" s="144"/>
      <c r="L427" s="144"/>
      <c r="M427" s="144"/>
      <c r="N427" s="144"/>
      <c r="O427" s="144"/>
      <c r="P427" s="146"/>
      <c r="Q427" s="144"/>
      <c r="R427" s="144"/>
    </row>
    <row r="428" spans="1:18">
      <c r="A428" s="144"/>
      <c r="B428" s="144"/>
      <c r="C428" s="144"/>
      <c r="D428" s="144"/>
      <c r="E428" s="144"/>
      <c r="F428" s="146"/>
      <c r="G428" s="145"/>
      <c r="H428" s="145"/>
      <c r="I428" s="145"/>
      <c r="J428" s="145"/>
      <c r="K428" s="144"/>
      <c r="L428" s="144"/>
      <c r="M428" s="144"/>
      <c r="N428" s="144"/>
      <c r="O428" s="144"/>
      <c r="P428" s="146"/>
      <c r="Q428" s="144"/>
      <c r="R428" s="144"/>
    </row>
    <row r="429" spans="1:18">
      <c r="A429" s="144"/>
      <c r="B429" s="144"/>
      <c r="C429" s="144"/>
      <c r="D429" s="144"/>
      <c r="E429" s="144"/>
      <c r="F429" s="146"/>
      <c r="G429" s="145"/>
      <c r="H429" s="145"/>
      <c r="I429" s="145"/>
      <c r="J429" s="145"/>
      <c r="K429" s="144"/>
      <c r="L429" s="144"/>
      <c r="M429" s="144"/>
      <c r="N429" s="144"/>
      <c r="O429" s="144"/>
      <c r="P429" s="146"/>
      <c r="Q429" s="144"/>
      <c r="R429" s="144"/>
    </row>
    <row r="430" spans="1:18">
      <c r="A430" s="144"/>
      <c r="B430" s="144"/>
      <c r="C430" s="144"/>
      <c r="D430" s="144"/>
      <c r="E430" s="144"/>
      <c r="F430" s="146"/>
      <c r="G430" s="145"/>
      <c r="H430" s="145"/>
      <c r="I430" s="145"/>
      <c r="J430" s="145"/>
      <c r="K430" s="144"/>
      <c r="L430" s="144"/>
      <c r="M430" s="144"/>
      <c r="N430" s="144"/>
      <c r="O430" s="144"/>
      <c r="P430" s="146"/>
      <c r="Q430" s="144"/>
      <c r="R430" s="144"/>
    </row>
    <row r="431" spans="1:18">
      <c r="A431" s="144"/>
      <c r="B431" s="144"/>
      <c r="C431" s="144"/>
      <c r="D431" s="144"/>
      <c r="E431" s="144"/>
      <c r="F431" s="146"/>
      <c r="G431" s="145"/>
      <c r="H431" s="145"/>
      <c r="I431" s="145"/>
      <c r="J431" s="145"/>
      <c r="K431" s="144"/>
      <c r="L431" s="144"/>
      <c r="M431" s="144"/>
      <c r="N431" s="144"/>
      <c r="O431" s="144"/>
      <c r="P431" s="146"/>
      <c r="Q431" s="144"/>
      <c r="R431" s="144"/>
    </row>
    <row r="432" spans="1:18">
      <c r="A432" s="144"/>
      <c r="B432" s="144"/>
      <c r="C432" s="144"/>
      <c r="D432" s="144"/>
      <c r="E432" s="144"/>
      <c r="F432" s="146"/>
      <c r="G432" s="145"/>
      <c r="H432" s="145"/>
      <c r="I432" s="145"/>
      <c r="J432" s="145"/>
      <c r="K432" s="144"/>
      <c r="L432" s="144"/>
      <c r="M432" s="144"/>
      <c r="N432" s="144"/>
      <c r="O432" s="144"/>
      <c r="P432" s="146"/>
      <c r="Q432" s="144"/>
      <c r="R432" s="144"/>
    </row>
    <row r="433" spans="1:18">
      <c r="A433" s="144"/>
      <c r="B433" s="144"/>
      <c r="C433" s="144"/>
      <c r="D433" s="144"/>
      <c r="E433" s="144"/>
      <c r="F433" s="146"/>
      <c r="G433" s="145"/>
      <c r="H433" s="145"/>
      <c r="I433" s="145"/>
      <c r="J433" s="145"/>
      <c r="K433" s="144"/>
      <c r="L433" s="144"/>
      <c r="M433" s="144"/>
      <c r="N433" s="144"/>
      <c r="O433" s="144"/>
      <c r="P433" s="146"/>
      <c r="Q433" s="144"/>
      <c r="R433" s="144"/>
    </row>
    <row r="434" spans="1:18">
      <c r="A434" s="144"/>
      <c r="B434" s="144"/>
      <c r="C434" s="144"/>
      <c r="D434" s="144"/>
      <c r="E434" s="144"/>
      <c r="F434" s="146"/>
      <c r="G434" s="145"/>
      <c r="H434" s="145"/>
      <c r="I434" s="145"/>
      <c r="J434" s="145"/>
      <c r="K434" s="144"/>
      <c r="L434" s="144"/>
      <c r="M434" s="144"/>
      <c r="N434" s="144"/>
      <c r="O434" s="144"/>
      <c r="P434" s="146"/>
      <c r="Q434" s="144"/>
      <c r="R434" s="144"/>
    </row>
    <row r="435" spans="1:18">
      <c r="A435" s="144"/>
      <c r="B435" s="144"/>
      <c r="C435" s="144"/>
      <c r="D435" s="144"/>
      <c r="E435" s="144"/>
      <c r="F435" s="146"/>
      <c r="G435" s="145"/>
      <c r="H435" s="145"/>
      <c r="I435" s="145"/>
      <c r="J435" s="145"/>
      <c r="K435" s="144"/>
      <c r="L435" s="144"/>
      <c r="M435" s="144"/>
      <c r="N435" s="144"/>
      <c r="O435" s="144"/>
      <c r="P435" s="146"/>
      <c r="Q435" s="144"/>
      <c r="R435" s="144"/>
    </row>
    <row r="436" spans="1:18">
      <c r="A436" s="144"/>
      <c r="B436" s="144"/>
      <c r="C436" s="144"/>
      <c r="D436" s="144"/>
      <c r="E436" s="144"/>
      <c r="F436" s="146"/>
      <c r="G436" s="145"/>
      <c r="H436" s="145"/>
      <c r="I436" s="145"/>
      <c r="J436" s="145"/>
      <c r="K436" s="144"/>
      <c r="L436" s="144"/>
      <c r="M436" s="144"/>
      <c r="N436" s="144"/>
      <c r="O436" s="144"/>
      <c r="P436" s="146"/>
      <c r="Q436" s="144"/>
      <c r="R436" s="144"/>
    </row>
    <row r="437" spans="1:18">
      <c r="A437" s="144"/>
      <c r="B437" s="144"/>
      <c r="C437" s="144"/>
      <c r="D437" s="144"/>
      <c r="E437" s="144"/>
      <c r="F437" s="146"/>
      <c r="G437" s="145"/>
      <c r="H437" s="145"/>
      <c r="I437" s="145"/>
      <c r="J437" s="145"/>
      <c r="K437" s="144"/>
      <c r="L437" s="144"/>
      <c r="M437" s="144"/>
      <c r="N437" s="144"/>
      <c r="O437" s="144"/>
      <c r="P437" s="146"/>
      <c r="Q437" s="144"/>
      <c r="R437" s="144"/>
    </row>
    <row r="438" spans="1:18">
      <c r="A438" s="144"/>
      <c r="B438" s="144"/>
      <c r="C438" s="144"/>
      <c r="D438" s="144"/>
      <c r="E438" s="144"/>
      <c r="F438" s="146"/>
      <c r="G438" s="145"/>
      <c r="H438" s="145"/>
      <c r="I438" s="145"/>
      <c r="J438" s="145"/>
      <c r="K438" s="144"/>
      <c r="L438" s="144"/>
      <c r="M438" s="144"/>
      <c r="N438" s="144"/>
      <c r="O438" s="144"/>
      <c r="P438" s="146"/>
      <c r="Q438" s="144"/>
      <c r="R438" s="144"/>
    </row>
    <row r="439" spans="1:18">
      <c r="A439" s="144"/>
      <c r="B439" s="144"/>
      <c r="C439" s="144"/>
      <c r="D439" s="144"/>
      <c r="E439" s="144"/>
      <c r="F439" s="146"/>
      <c r="G439" s="145"/>
      <c r="H439" s="145"/>
      <c r="I439" s="145"/>
      <c r="J439" s="145"/>
      <c r="K439" s="144"/>
      <c r="L439" s="144"/>
      <c r="M439" s="144"/>
      <c r="N439" s="144"/>
      <c r="O439" s="144"/>
      <c r="P439" s="146"/>
      <c r="Q439" s="144"/>
      <c r="R439" s="144"/>
    </row>
    <row r="440" spans="1:18">
      <c r="A440" s="144"/>
      <c r="B440" s="144"/>
      <c r="C440" s="144"/>
      <c r="D440" s="144"/>
      <c r="E440" s="144"/>
      <c r="F440" s="146"/>
      <c r="G440" s="145"/>
      <c r="H440" s="145"/>
      <c r="I440" s="145"/>
      <c r="J440" s="145"/>
      <c r="K440" s="144"/>
      <c r="L440" s="144"/>
      <c r="M440" s="144"/>
      <c r="N440" s="144"/>
      <c r="O440" s="144"/>
      <c r="P440" s="146"/>
      <c r="Q440" s="144"/>
      <c r="R440" s="144"/>
    </row>
    <row r="441" spans="1:18">
      <c r="A441" s="144"/>
      <c r="B441" s="144"/>
      <c r="C441" s="144"/>
      <c r="D441" s="144"/>
      <c r="E441" s="144"/>
      <c r="F441" s="146"/>
      <c r="G441" s="145"/>
      <c r="H441" s="145"/>
      <c r="I441" s="145"/>
      <c r="J441" s="145"/>
      <c r="K441" s="144"/>
      <c r="L441" s="144"/>
      <c r="M441" s="144"/>
      <c r="N441" s="144"/>
      <c r="O441" s="144"/>
      <c r="P441" s="146"/>
      <c r="Q441" s="144"/>
      <c r="R441" s="144"/>
    </row>
    <row r="442" spans="1:18">
      <c r="A442" s="144"/>
      <c r="B442" s="144"/>
      <c r="C442" s="144"/>
      <c r="D442" s="144"/>
      <c r="E442" s="144"/>
      <c r="F442" s="146"/>
      <c r="G442" s="145"/>
      <c r="H442" s="145"/>
      <c r="I442" s="145"/>
      <c r="J442" s="145"/>
      <c r="K442" s="144"/>
      <c r="L442" s="144"/>
      <c r="M442" s="144"/>
      <c r="N442" s="144"/>
      <c r="O442" s="144"/>
      <c r="P442" s="146"/>
      <c r="Q442" s="144"/>
      <c r="R442" s="144"/>
    </row>
    <row r="443" spans="1:18">
      <c r="A443" s="144"/>
      <c r="B443" s="144"/>
      <c r="C443" s="144"/>
      <c r="D443" s="144"/>
      <c r="E443" s="144"/>
      <c r="F443" s="146"/>
      <c r="G443" s="145"/>
      <c r="H443" s="145"/>
      <c r="I443" s="145"/>
      <c r="J443" s="145"/>
      <c r="K443" s="144"/>
      <c r="L443" s="144"/>
      <c r="M443" s="144"/>
      <c r="N443" s="144"/>
      <c r="O443" s="144"/>
      <c r="P443" s="146"/>
      <c r="Q443" s="144"/>
      <c r="R443" s="144"/>
    </row>
    <row r="444" spans="1:18">
      <c r="A444" s="144"/>
      <c r="B444" s="144"/>
      <c r="C444" s="144"/>
      <c r="D444" s="144"/>
      <c r="E444" s="144"/>
      <c r="F444" s="146"/>
      <c r="G444" s="145"/>
      <c r="H444" s="145"/>
      <c r="I444" s="145"/>
      <c r="J444" s="145"/>
      <c r="K444" s="144"/>
      <c r="L444" s="144"/>
      <c r="M444" s="144"/>
      <c r="N444" s="144"/>
      <c r="O444" s="144"/>
      <c r="P444" s="146"/>
      <c r="Q444" s="144"/>
      <c r="R444" s="144"/>
    </row>
    <row r="445" spans="1:18">
      <c r="A445" s="144"/>
      <c r="B445" s="144"/>
      <c r="C445" s="144"/>
      <c r="D445" s="144"/>
      <c r="E445" s="144"/>
      <c r="F445" s="146"/>
      <c r="G445" s="145"/>
      <c r="H445" s="145"/>
      <c r="I445" s="145"/>
      <c r="J445" s="145"/>
      <c r="K445" s="144"/>
      <c r="L445" s="144"/>
      <c r="M445" s="144"/>
      <c r="N445" s="144"/>
      <c r="O445" s="144"/>
      <c r="P445" s="146"/>
      <c r="Q445" s="144"/>
      <c r="R445" s="144"/>
    </row>
    <row r="446" spans="1:18">
      <c r="A446" s="144"/>
      <c r="B446" s="144"/>
      <c r="C446" s="144"/>
      <c r="D446" s="144"/>
      <c r="E446" s="144"/>
      <c r="F446" s="146"/>
      <c r="G446" s="145"/>
      <c r="H446" s="145"/>
      <c r="I446" s="145"/>
      <c r="J446" s="145"/>
      <c r="K446" s="144"/>
      <c r="L446" s="144"/>
      <c r="M446" s="144"/>
      <c r="N446" s="144"/>
      <c r="O446" s="144"/>
      <c r="P446" s="146"/>
      <c r="Q446" s="144"/>
      <c r="R446" s="144"/>
    </row>
    <row r="447" spans="1:18">
      <c r="A447" s="144"/>
      <c r="B447" s="144"/>
      <c r="C447" s="144"/>
      <c r="D447" s="144"/>
      <c r="E447" s="144"/>
      <c r="F447" s="146"/>
      <c r="G447" s="145"/>
      <c r="H447" s="145"/>
      <c r="I447" s="145"/>
      <c r="J447" s="145"/>
      <c r="K447" s="144"/>
      <c r="L447" s="144"/>
      <c r="M447" s="144"/>
      <c r="N447" s="144"/>
      <c r="O447" s="144"/>
      <c r="P447" s="146"/>
      <c r="Q447" s="144"/>
      <c r="R447" s="144"/>
    </row>
    <row r="448" spans="1:18">
      <c r="A448" s="144"/>
      <c r="B448" s="144"/>
      <c r="C448" s="144"/>
      <c r="D448" s="144"/>
      <c r="E448" s="144"/>
      <c r="F448" s="146"/>
      <c r="G448" s="145"/>
      <c r="H448" s="145"/>
      <c r="I448" s="145"/>
      <c r="J448" s="145"/>
      <c r="K448" s="144"/>
      <c r="L448" s="144"/>
      <c r="M448" s="144"/>
      <c r="N448" s="144"/>
      <c r="O448" s="144"/>
      <c r="P448" s="146"/>
      <c r="Q448" s="144"/>
      <c r="R448" s="144"/>
    </row>
    <row r="449" spans="1:18">
      <c r="A449" s="144"/>
      <c r="B449" s="144"/>
      <c r="C449" s="144"/>
      <c r="D449" s="144"/>
      <c r="E449" s="144"/>
      <c r="F449" s="146"/>
      <c r="G449" s="145"/>
      <c r="H449" s="145"/>
      <c r="I449" s="145"/>
      <c r="J449" s="145"/>
      <c r="K449" s="144"/>
      <c r="L449" s="144"/>
      <c r="M449" s="144"/>
      <c r="N449" s="144"/>
      <c r="O449" s="144"/>
      <c r="P449" s="146"/>
      <c r="Q449" s="144"/>
      <c r="R449" s="144"/>
    </row>
    <row r="450" spans="1:18">
      <c r="A450" s="144"/>
      <c r="B450" s="144"/>
      <c r="C450" s="144"/>
      <c r="D450" s="144"/>
      <c r="E450" s="144"/>
      <c r="F450" s="146"/>
      <c r="G450" s="145"/>
      <c r="H450" s="145"/>
      <c r="I450" s="145"/>
      <c r="J450" s="145"/>
      <c r="K450" s="144"/>
      <c r="L450" s="144"/>
      <c r="M450" s="144"/>
      <c r="N450" s="144"/>
      <c r="O450" s="144"/>
      <c r="P450" s="146"/>
      <c r="Q450" s="144"/>
      <c r="R450" s="144"/>
    </row>
    <row r="451" spans="1:18">
      <c r="A451" s="144"/>
      <c r="B451" s="144"/>
      <c r="C451" s="144"/>
      <c r="D451" s="144"/>
      <c r="E451" s="144"/>
      <c r="F451" s="146"/>
      <c r="G451" s="145"/>
      <c r="H451" s="145"/>
      <c r="I451" s="145"/>
      <c r="J451" s="145"/>
      <c r="K451" s="144"/>
      <c r="L451" s="144"/>
      <c r="M451" s="144"/>
      <c r="N451" s="144"/>
      <c r="O451" s="144"/>
      <c r="P451" s="146"/>
      <c r="Q451" s="144"/>
      <c r="R451" s="144"/>
    </row>
    <row r="452" spans="1:18">
      <c r="A452" s="144"/>
      <c r="B452" s="144"/>
      <c r="C452" s="144"/>
      <c r="D452" s="144"/>
      <c r="E452" s="144"/>
      <c r="F452" s="146"/>
      <c r="G452" s="145"/>
      <c r="H452" s="145"/>
      <c r="I452" s="145"/>
      <c r="J452" s="145"/>
      <c r="K452" s="144"/>
      <c r="L452" s="144"/>
      <c r="M452" s="144"/>
      <c r="N452" s="144"/>
      <c r="O452" s="144"/>
      <c r="P452" s="146"/>
      <c r="Q452" s="144"/>
      <c r="R452" s="144"/>
    </row>
    <row r="453" spans="1:18">
      <c r="A453" s="144"/>
      <c r="B453" s="144"/>
      <c r="C453" s="144"/>
      <c r="D453" s="144"/>
      <c r="E453" s="144"/>
      <c r="F453" s="146"/>
      <c r="G453" s="145"/>
      <c r="H453" s="145"/>
      <c r="I453" s="145"/>
      <c r="J453" s="145"/>
      <c r="K453" s="144"/>
      <c r="L453" s="144"/>
      <c r="M453" s="144"/>
      <c r="N453" s="144"/>
      <c r="O453" s="144"/>
      <c r="P453" s="146"/>
      <c r="Q453" s="144"/>
      <c r="R453" s="144"/>
    </row>
    <row r="454" spans="1:18">
      <c r="A454" s="144"/>
      <c r="B454" s="144"/>
      <c r="C454" s="144"/>
      <c r="D454" s="144"/>
      <c r="E454" s="144"/>
      <c r="F454" s="146"/>
      <c r="G454" s="145"/>
      <c r="H454" s="145"/>
      <c r="I454" s="145"/>
      <c r="J454" s="145"/>
      <c r="K454" s="144"/>
      <c r="L454" s="144"/>
      <c r="M454" s="144"/>
      <c r="N454" s="144"/>
      <c r="O454" s="144"/>
      <c r="P454" s="146"/>
      <c r="Q454" s="144"/>
      <c r="R454" s="144"/>
    </row>
    <row r="455" spans="1:18">
      <c r="A455" s="144"/>
      <c r="B455" s="144"/>
      <c r="C455" s="144"/>
      <c r="D455" s="144"/>
      <c r="E455" s="144"/>
      <c r="F455" s="146"/>
      <c r="G455" s="145"/>
      <c r="H455" s="145"/>
      <c r="I455" s="145"/>
      <c r="J455" s="145"/>
      <c r="K455" s="144"/>
      <c r="L455" s="144"/>
      <c r="M455" s="144"/>
      <c r="N455" s="144"/>
      <c r="O455" s="144"/>
      <c r="P455" s="146"/>
      <c r="Q455" s="144"/>
      <c r="R455" s="144"/>
    </row>
    <row r="456" spans="1:18">
      <c r="A456" s="144"/>
      <c r="B456" s="144"/>
      <c r="C456" s="144"/>
      <c r="D456" s="144"/>
      <c r="E456" s="144"/>
      <c r="F456" s="146"/>
      <c r="G456" s="145"/>
      <c r="H456" s="145"/>
      <c r="I456" s="145"/>
      <c r="J456" s="145"/>
      <c r="K456" s="144"/>
      <c r="L456" s="144"/>
      <c r="M456" s="144"/>
      <c r="N456" s="144"/>
      <c r="O456" s="144"/>
      <c r="P456" s="146"/>
      <c r="Q456" s="144"/>
      <c r="R456" s="144"/>
    </row>
    <row r="457" spans="1:18">
      <c r="A457" s="144"/>
      <c r="B457" s="144"/>
      <c r="C457" s="144"/>
      <c r="D457" s="144"/>
      <c r="E457" s="144"/>
      <c r="F457" s="146"/>
      <c r="G457" s="145"/>
      <c r="H457" s="145"/>
      <c r="I457" s="145"/>
      <c r="J457" s="145"/>
      <c r="K457" s="144"/>
      <c r="L457" s="144"/>
      <c r="M457" s="144"/>
      <c r="N457" s="144"/>
      <c r="O457" s="144"/>
      <c r="P457" s="146"/>
      <c r="Q457" s="144"/>
      <c r="R457" s="144"/>
    </row>
    <row r="458" spans="1:18">
      <c r="A458" s="144"/>
      <c r="B458" s="144"/>
      <c r="C458" s="144"/>
      <c r="D458" s="144"/>
      <c r="E458" s="144"/>
      <c r="F458" s="146"/>
      <c r="G458" s="145"/>
      <c r="H458" s="145"/>
      <c r="I458" s="145"/>
      <c r="J458" s="145"/>
      <c r="K458" s="144"/>
      <c r="L458" s="144"/>
      <c r="M458" s="144"/>
      <c r="N458" s="144"/>
      <c r="O458" s="144"/>
      <c r="P458" s="146"/>
      <c r="Q458" s="144"/>
      <c r="R458" s="144"/>
    </row>
    <row r="459" spans="1:18">
      <c r="A459" s="144"/>
      <c r="B459" s="144"/>
      <c r="C459" s="144"/>
      <c r="D459" s="144"/>
      <c r="E459" s="144"/>
      <c r="F459" s="146"/>
      <c r="G459" s="145"/>
      <c r="H459" s="145"/>
      <c r="I459" s="145"/>
      <c r="J459" s="145"/>
      <c r="K459" s="144"/>
      <c r="L459" s="144"/>
      <c r="M459" s="144"/>
      <c r="N459" s="144"/>
      <c r="O459" s="144"/>
      <c r="P459" s="146"/>
      <c r="Q459" s="144"/>
      <c r="R459" s="144"/>
    </row>
    <row r="460" spans="1:18">
      <c r="A460" s="144"/>
      <c r="B460" s="144"/>
      <c r="C460" s="144"/>
      <c r="D460" s="144"/>
      <c r="E460" s="144"/>
      <c r="F460" s="146"/>
      <c r="G460" s="145"/>
      <c r="H460" s="145"/>
      <c r="I460" s="145"/>
      <c r="J460" s="145"/>
      <c r="K460" s="144"/>
      <c r="L460" s="144"/>
      <c r="M460" s="144"/>
      <c r="N460" s="144"/>
      <c r="O460" s="144"/>
      <c r="P460" s="146"/>
      <c r="Q460" s="144"/>
      <c r="R460" s="144"/>
    </row>
    <row r="461" spans="1:18">
      <c r="A461" s="144"/>
      <c r="B461" s="144"/>
      <c r="C461" s="144"/>
      <c r="D461" s="144"/>
      <c r="E461" s="144"/>
      <c r="F461" s="146"/>
      <c r="G461" s="145"/>
      <c r="H461" s="145"/>
      <c r="I461" s="145"/>
      <c r="J461" s="145"/>
      <c r="K461" s="144"/>
      <c r="L461" s="144"/>
      <c r="M461" s="144"/>
      <c r="N461" s="144"/>
      <c r="O461" s="144"/>
      <c r="P461" s="146"/>
      <c r="Q461" s="144"/>
      <c r="R461" s="144"/>
    </row>
    <row r="462" spans="1:18">
      <c r="A462" s="144"/>
      <c r="B462" s="144"/>
      <c r="C462" s="144"/>
      <c r="D462" s="144"/>
      <c r="E462" s="144"/>
      <c r="F462" s="146"/>
      <c r="G462" s="145"/>
      <c r="H462" s="145"/>
      <c r="I462" s="145"/>
      <c r="J462" s="145"/>
      <c r="K462" s="144"/>
      <c r="L462" s="144"/>
      <c r="M462" s="144"/>
      <c r="N462" s="144"/>
      <c r="O462" s="144"/>
      <c r="P462" s="146"/>
      <c r="Q462" s="144"/>
      <c r="R462" s="144"/>
    </row>
    <row r="463" spans="1:18">
      <c r="A463" s="144"/>
      <c r="B463" s="144"/>
      <c r="C463" s="144"/>
      <c r="D463" s="144"/>
      <c r="E463" s="144"/>
      <c r="F463" s="146"/>
      <c r="G463" s="145"/>
      <c r="H463" s="145"/>
      <c r="I463" s="145"/>
      <c r="J463" s="145"/>
      <c r="K463" s="144"/>
      <c r="L463" s="144"/>
      <c r="M463" s="144"/>
      <c r="N463" s="144"/>
      <c r="O463" s="144"/>
      <c r="P463" s="146"/>
      <c r="Q463" s="144"/>
      <c r="R463" s="144"/>
    </row>
    <row r="464" spans="1:18">
      <c r="A464" s="144"/>
      <c r="B464" s="144"/>
      <c r="C464" s="144"/>
      <c r="D464" s="144"/>
      <c r="E464" s="144"/>
      <c r="F464" s="146"/>
      <c r="G464" s="145"/>
      <c r="H464" s="145"/>
      <c r="I464" s="145"/>
      <c r="J464" s="145"/>
      <c r="K464" s="144"/>
      <c r="L464" s="144"/>
      <c r="M464" s="144"/>
      <c r="N464" s="144"/>
      <c r="O464" s="144"/>
      <c r="P464" s="146"/>
      <c r="Q464" s="144"/>
      <c r="R464" s="144"/>
    </row>
    <row r="465" spans="1:18">
      <c r="A465" s="144"/>
      <c r="B465" s="144"/>
      <c r="C465" s="144"/>
      <c r="D465" s="144"/>
      <c r="E465" s="144"/>
      <c r="F465" s="146"/>
      <c r="G465" s="145"/>
      <c r="H465" s="145"/>
      <c r="I465" s="145"/>
      <c r="J465" s="145"/>
      <c r="K465" s="144"/>
      <c r="L465" s="144"/>
      <c r="M465" s="144"/>
      <c r="N465" s="144"/>
      <c r="O465" s="144"/>
      <c r="P465" s="146"/>
      <c r="Q465" s="144"/>
      <c r="R465" s="144"/>
    </row>
    <row r="466" spans="1:18">
      <c r="A466" s="144"/>
      <c r="B466" s="144"/>
      <c r="C466" s="144"/>
      <c r="D466" s="144"/>
      <c r="E466" s="144"/>
      <c r="F466" s="146"/>
      <c r="G466" s="145"/>
      <c r="H466" s="145"/>
      <c r="I466" s="145"/>
      <c r="J466" s="145"/>
      <c r="K466" s="144"/>
      <c r="L466" s="144"/>
      <c r="M466" s="144"/>
      <c r="N466" s="144"/>
      <c r="O466" s="144"/>
      <c r="P466" s="146"/>
      <c r="Q466" s="144"/>
      <c r="R466" s="144"/>
    </row>
    <row r="467" spans="1:18">
      <c r="A467" s="144"/>
      <c r="B467" s="144"/>
      <c r="C467" s="144"/>
      <c r="D467" s="144"/>
      <c r="E467" s="144"/>
      <c r="F467" s="146"/>
      <c r="G467" s="145"/>
      <c r="H467" s="145"/>
      <c r="I467" s="145"/>
      <c r="J467" s="145"/>
      <c r="K467" s="144"/>
      <c r="L467" s="144"/>
      <c r="M467" s="144"/>
      <c r="N467" s="144"/>
      <c r="O467" s="144"/>
      <c r="P467" s="146"/>
      <c r="Q467" s="144"/>
      <c r="R467" s="144"/>
    </row>
    <row r="468" spans="1:18">
      <c r="A468" s="144"/>
      <c r="B468" s="144"/>
      <c r="C468" s="144"/>
      <c r="D468" s="144"/>
      <c r="E468" s="144"/>
      <c r="F468" s="146"/>
      <c r="G468" s="145"/>
      <c r="H468" s="145"/>
      <c r="I468" s="145"/>
      <c r="J468" s="145"/>
      <c r="K468" s="144"/>
      <c r="L468" s="144"/>
      <c r="M468" s="144"/>
      <c r="N468" s="144"/>
      <c r="O468" s="144"/>
      <c r="P468" s="146"/>
      <c r="Q468" s="144"/>
      <c r="R468" s="144"/>
    </row>
    <row r="469" spans="1:18">
      <c r="A469" s="144"/>
      <c r="B469" s="144"/>
      <c r="C469" s="144"/>
      <c r="D469" s="144"/>
      <c r="E469" s="144"/>
      <c r="F469" s="146"/>
      <c r="G469" s="145"/>
      <c r="H469" s="145"/>
      <c r="I469" s="145"/>
      <c r="J469" s="145"/>
      <c r="K469" s="144"/>
      <c r="L469" s="144"/>
      <c r="M469" s="144"/>
      <c r="N469" s="144"/>
      <c r="O469" s="144"/>
      <c r="P469" s="146"/>
      <c r="Q469" s="144"/>
      <c r="R469" s="144"/>
    </row>
    <row r="470" spans="1:18">
      <c r="A470" s="144"/>
      <c r="B470" s="144"/>
      <c r="C470" s="144"/>
      <c r="D470" s="144"/>
      <c r="E470" s="144"/>
      <c r="F470" s="146"/>
      <c r="G470" s="145"/>
      <c r="H470" s="145"/>
      <c r="I470" s="145"/>
      <c r="J470" s="145"/>
      <c r="K470" s="144"/>
      <c r="L470" s="144"/>
      <c r="M470" s="144"/>
      <c r="N470" s="144"/>
      <c r="O470" s="144"/>
      <c r="P470" s="146"/>
      <c r="Q470" s="144"/>
      <c r="R470" s="144"/>
    </row>
    <row r="471" spans="1:18">
      <c r="A471" s="144"/>
      <c r="B471" s="144"/>
      <c r="C471" s="144"/>
      <c r="D471" s="144"/>
      <c r="E471" s="144"/>
      <c r="F471" s="146"/>
      <c r="G471" s="145"/>
      <c r="H471" s="145"/>
      <c r="I471" s="145"/>
      <c r="J471" s="145"/>
      <c r="K471" s="144"/>
      <c r="L471" s="144"/>
      <c r="M471" s="144"/>
      <c r="N471" s="144"/>
      <c r="O471" s="144"/>
      <c r="P471" s="146"/>
      <c r="Q471" s="144"/>
      <c r="R471" s="144"/>
    </row>
    <row r="472" spans="1:18">
      <c r="A472" s="144"/>
      <c r="B472" s="144"/>
      <c r="C472" s="144"/>
      <c r="D472" s="144"/>
      <c r="E472" s="144"/>
      <c r="F472" s="146"/>
      <c r="G472" s="145"/>
      <c r="H472" s="145"/>
      <c r="I472" s="145"/>
      <c r="J472" s="145"/>
      <c r="K472" s="144"/>
      <c r="L472" s="144"/>
      <c r="M472" s="144"/>
      <c r="N472" s="144"/>
      <c r="O472" s="144"/>
      <c r="P472" s="146"/>
      <c r="Q472" s="144"/>
      <c r="R472" s="144"/>
    </row>
    <row r="473" spans="1:18">
      <c r="A473" s="144"/>
      <c r="B473" s="144"/>
      <c r="C473" s="144"/>
      <c r="D473" s="144"/>
      <c r="E473" s="144"/>
      <c r="F473" s="146"/>
      <c r="G473" s="145"/>
      <c r="H473" s="145"/>
      <c r="I473" s="145"/>
      <c r="J473" s="145"/>
      <c r="K473" s="144"/>
      <c r="L473" s="144"/>
      <c r="M473" s="144"/>
      <c r="N473" s="144"/>
      <c r="O473" s="144"/>
      <c r="P473" s="146"/>
      <c r="Q473" s="144"/>
      <c r="R473" s="144"/>
    </row>
    <row r="474" spans="1:18">
      <c r="A474" s="144"/>
      <c r="B474" s="144"/>
      <c r="C474" s="144"/>
      <c r="D474" s="144"/>
      <c r="E474" s="144"/>
      <c r="F474" s="146"/>
      <c r="G474" s="145"/>
      <c r="H474" s="145"/>
      <c r="I474" s="145"/>
      <c r="J474" s="145"/>
      <c r="K474" s="144"/>
      <c r="L474" s="144"/>
      <c r="M474" s="144"/>
      <c r="N474" s="144"/>
      <c r="O474" s="144"/>
      <c r="P474" s="146"/>
      <c r="Q474" s="144"/>
      <c r="R474" s="144"/>
    </row>
    <row r="475" spans="1:18">
      <c r="A475" s="144"/>
      <c r="B475" s="144"/>
      <c r="C475" s="144"/>
      <c r="D475" s="144"/>
      <c r="E475" s="144"/>
      <c r="F475" s="146"/>
      <c r="G475" s="145"/>
      <c r="H475" s="145"/>
      <c r="I475" s="145"/>
      <c r="J475" s="145"/>
      <c r="K475" s="144"/>
      <c r="L475" s="144"/>
      <c r="M475" s="144"/>
      <c r="N475" s="144"/>
      <c r="O475" s="144"/>
      <c r="P475" s="146"/>
      <c r="Q475" s="144"/>
      <c r="R475" s="144"/>
    </row>
    <row r="476" spans="1:18">
      <c r="A476" s="144"/>
      <c r="B476" s="144"/>
      <c r="C476" s="144"/>
      <c r="D476" s="144"/>
      <c r="E476" s="144"/>
      <c r="F476" s="146"/>
      <c r="G476" s="145"/>
      <c r="H476" s="145"/>
      <c r="I476" s="145"/>
      <c r="J476" s="145"/>
      <c r="K476" s="144"/>
      <c r="L476" s="144"/>
      <c r="M476" s="144"/>
      <c r="N476" s="144"/>
      <c r="O476" s="144"/>
      <c r="P476" s="146"/>
      <c r="Q476" s="144"/>
      <c r="R476" s="144"/>
    </row>
    <row r="477" spans="1:18">
      <c r="A477" s="144"/>
      <c r="B477" s="144"/>
      <c r="C477" s="144"/>
      <c r="D477" s="144"/>
      <c r="E477" s="144"/>
      <c r="F477" s="146"/>
      <c r="G477" s="145"/>
      <c r="H477" s="145"/>
      <c r="I477" s="145"/>
      <c r="J477" s="145"/>
      <c r="K477" s="144"/>
      <c r="L477" s="144"/>
      <c r="M477" s="144"/>
      <c r="N477" s="144"/>
      <c r="O477" s="144"/>
      <c r="P477" s="146"/>
      <c r="Q477" s="144"/>
      <c r="R477" s="144"/>
    </row>
    <row r="478" spans="1:18">
      <c r="A478" s="144"/>
      <c r="B478" s="144"/>
      <c r="C478" s="144"/>
      <c r="D478" s="144"/>
      <c r="E478" s="144"/>
      <c r="F478" s="146"/>
      <c r="G478" s="145"/>
      <c r="H478" s="145"/>
      <c r="I478" s="145"/>
      <c r="J478" s="145"/>
      <c r="K478" s="144"/>
      <c r="L478" s="144"/>
      <c r="M478" s="144"/>
      <c r="N478" s="144"/>
      <c r="O478" s="144"/>
      <c r="P478" s="146"/>
      <c r="Q478" s="144"/>
      <c r="R478" s="144"/>
    </row>
    <row r="479" spans="1:18">
      <c r="A479" s="144"/>
      <c r="B479" s="144"/>
      <c r="C479" s="144"/>
      <c r="D479" s="144"/>
      <c r="E479" s="144"/>
      <c r="F479" s="146"/>
      <c r="G479" s="145"/>
      <c r="H479" s="145"/>
      <c r="I479" s="145"/>
      <c r="J479" s="145"/>
      <c r="K479" s="144"/>
      <c r="L479" s="144"/>
      <c r="M479" s="144"/>
      <c r="N479" s="144"/>
      <c r="O479" s="144"/>
      <c r="P479" s="146"/>
      <c r="Q479" s="144"/>
      <c r="R479" s="144"/>
    </row>
    <row r="480" spans="1:18">
      <c r="A480" s="144"/>
      <c r="B480" s="144"/>
      <c r="C480" s="144"/>
      <c r="D480" s="144"/>
      <c r="E480" s="144"/>
      <c r="F480" s="146"/>
      <c r="G480" s="145"/>
      <c r="H480" s="145"/>
      <c r="I480" s="145"/>
      <c r="J480" s="145"/>
      <c r="K480" s="144"/>
      <c r="L480" s="144"/>
      <c r="M480" s="144"/>
      <c r="N480" s="144"/>
      <c r="O480" s="144"/>
      <c r="P480" s="146"/>
      <c r="Q480" s="144"/>
      <c r="R480" s="144"/>
    </row>
    <row r="481" spans="1:18">
      <c r="A481" s="144"/>
      <c r="B481" s="144"/>
      <c r="C481" s="144"/>
      <c r="D481" s="144"/>
      <c r="E481" s="144"/>
      <c r="F481" s="146"/>
      <c r="G481" s="145"/>
      <c r="H481" s="145"/>
      <c r="I481" s="145"/>
      <c r="J481" s="145"/>
      <c r="K481" s="144"/>
      <c r="L481" s="144"/>
      <c r="M481" s="144"/>
      <c r="N481" s="144"/>
      <c r="O481" s="144"/>
      <c r="P481" s="146"/>
      <c r="Q481" s="144"/>
      <c r="R481" s="144"/>
    </row>
    <row r="482" spans="1:18">
      <c r="A482" s="144"/>
      <c r="B482" s="144"/>
      <c r="C482" s="144"/>
      <c r="D482" s="144"/>
      <c r="E482" s="144"/>
      <c r="F482" s="146"/>
      <c r="G482" s="145"/>
      <c r="H482" s="145"/>
      <c r="I482" s="145"/>
      <c r="J482" s="145"/>
      <c r="K482" s="144"/>
      <c r="L482" s="144"/>
      <c r="M482" s="144"/>
      <c r="N482" s="144"/>
      <c r="O482" s="144"/>
      <c r="P482" s="146"/>
      <c r="Q482" s="144"/>
      <c r="R482" s="144"/>
    </row>
    <row r="483" spans="1:18">
      <c r="A483" s="144"/>
      <c r="B483" s="144"/>
      <c r="C483" s="144"/>
      <c r="D483" s="144"/>
      <c r="E483" s="144"/>
      <c r="F483" s="146"/>
      <c r="G483" s="145"/>
      <c r="H483" s="145"/>
      <c r="I483" s="145"/>
      <c r="J483" s="145"/>
      <c r="K483" s="144"/>
      <c r="L483" s="144"/>
      <c r="M483" s="144"/>
      <c r="N483" s="144"/>
      <c r="O483" s="144"/>
      <c r="P483" s="146"/>
      <c r="Q483" s="144"/>
      <c r="R483" s="144"/>
    </row>
    <row r="484" spans="1:18">
      <c r="A484" s="144"/>
      <c r="B484" s="144"/>
      <c r="C484" s="144"/>
      <c r="D484" s="144"/>
      <c r="E484" s="144"/>
      <c r="F484" s="146"/>
      <c r="G484" s="145"/>
      <c r="H484" s="145"/>
      <c r="I484" s="145"/>
      <c r="J484" s="145"/>
      <c r="K484" s="144"/>
      <c r="L484" s="144"/>
      <c r="M484" s="144"/>
      <c r="N484" s="144"/>
      <c r="O484" s="144"/>
      <c r="P484" s="146"/>
      <c r="Q484" s="144"/>
      <c r="R484" s="144"/>
    </row>
    <row r="485" spans="1:18">
      <c r="A485" s="144"/>
      <c r="B485" s="144"/>
      <c r="C485" s="144"/>
      <c r="D485" s="144"/>
      <c r="E485" s="144"/>
      <c r="F485" s="146"/>
      <c r="G485" s="145"/>
      <c r="H485" s="145"/>
      <c r="I485" s="145"/>
      <c r="J485" s="145"/>
      <c r="K485" s="144"/>
      <c r="L485" s="144"/>
      <c r="M485" s="144"/>
      <c r="N485" s="144"/>
      <c r="O485" s="144"/>
      <c r="P485" s="146"/>
      <c r="Q485" s="144"/>
      <c r="R485" s="144"/>
    </row>
    <row r="486" spans="1:18">
      <c r="A486" s="144"/>
      <c r="B486" s="144"/>
      <c r="C486" s="144"/>
      <c r="D486" s="144"/>
      <c r="E486" s="144"/>
      <c r="F486" s="146"/>
      <c r="G486" s="145"/>
      <c r="H486" s="145"/>
      <c r="I486" s="145"/>
      <c r="J486" s="145"/>
      <c r="K486" s="144"/>
      <c r="L486" s="144"/>
      <c r="M486" s="144"/>
      <c r="N486" s="144"/>
      <c r="O486" s="144"/>
      <c r="P486" s="146"/>
      <c r="Q486" s="144"/>
      <c r="R486" s="144"/>
    </row>
    <row r="487" spans="1:18">
      <c r="A487" s="144"/>
      <c r="B487" s="144"/>
      <c r="C487" s="144"/>
      <c r="D487" s="144"/>
      <c r="E487" s="144"/>
      <c r="F487" s="146"/>
      <c r="G487" s="145"/>
      <c r="H487" s="145"/>
      <c r="I487" s="145"/>
      <c r="J487" s="145"/>
      <c r="K487" s="144"/>
      <c r="L487" s="144"/>
      <c r="M487" s="144"/>
      <c r="N487" s="144"/>
      <c r="O487" s="144"/>
      <c r="P487" s="146"/>
      <c r="Q487" s="144"/>
      <c r="R487" s="144"/>
    </row>
    <row r="488" spans="1:18">
      <c r="A488" s="144"/>
      <c r="B488" s="144"/>
      <c r="C488" s="144"/>
      <c r="D488" s="144"/>
      <c r="E488" s="144"/>
      <c r="F488" s="146"/>
      <c r="G488" s="145"/>
      <c r="H488" s="145"/>
      <c r="I488" s="145"/>
      <c r="J488" s="145"/>
      <c r="K488" s="144"/>
      <c r="L488" s="144"/>
      <c r="M488" s="144"/>
      <c r="N488" s="144"/>
      <c r="O488" s="144"/>
      <c r="P488" s="146"/>
      <c r="Q488" s="144"/>
      <c r="R488" s="144"/>
    </row>
    <row r="489" spans="1:18">
      <c r="A489" s="144"/>
      <c r="B489" s="144"/>
      <c r="C489" s="144"/>
      <c r="D489" s="144"/>
      <c r="E489" s="144"/>
      <c r="F489" s="146"/>
      <c r="G489" s="145"/>
      <c r="H489" s="145"/>
      <c r="I489" s="145"/>
      <c r="J489" s="145"/>
      <c r="K489" s="144"/>
      <c r="L489" s="144"/>
      <c r="M489" s="144"/>
      <c r="N489" s="144"/>
      <c r="O489" s="144"/>
      <c r="P489" s="146"/>
      <c r="Q489" s="144"/>
      <c r="R489" s="144"/>
    </row>
    <row r="490" spans="1:18">
      <c r="A490" s="144"/>
      <c r="B490" s="144"/>
      <c r="C490" s="144"/>
      <c r="D490" s="144"/>
      <c r="E490" s="144"/>
      <c r="F490" s="146"/>
      <c r="G490" s="145"/>
      <c r="H490" s="145"/>
      <c r="I490" s="145"/>
      <c r="J490" s="145"/>
      <c r="K490" s="144"/>
      <c r="L490" s="144"/>
      <c r="M490" s="144"/>
      <c r="N490" s="144"/>
      <c r="O490" s="144"/>
      <c r="P490" s="146"/>
      <c r="Q490" s="144"/>
      <c r="R490" s="144"/>
    </row>
    <row r="491" spans="1:18">
      <c r="A491" s="144"/>
      <c r="B491" s="144"/>
      <c r="C491" s="144"/>
      <c r="D491" s="144"/>
      <c r="E491" s="144"/>
      <c r="F491" s="146"/>
      <c r="G491" s="145"/>
      <c r="H491" s="145"/>
      <c r="I491" s="145"/>
      <c r="J491" s="145"/>
      <c r="K491" s="144"/>
      <c r="L491" s="144"/>
      <c r="M491" s="144"/>
      <c r="N491" s="144"/>
      <c r="O491" s="144"/>
      <c r="P491" s="146"/>
      <c r="Q491" s="144"/>
      <c r="R491" s="144"/>
    </row>
    <row r="492" spans="1:18">
      <c r="A492" s="144"/>
      <c r="B492" s="144"/>
      <c r="C492" s="144"/>
      <c r="D492" s="144"/>
      <c r="E492" s="144"/>
      <c r="F492" s="146"/>
      <c r="G492" s="145"/>
      <c r="H492" s="145"/>
      <c r="I492" s="145"/>
      <c r="J492" s="145"/>
      <c r="K492" s="144"/>
      <c r="L492" s="144"/>
      <c r="M492" s="144"/>
      <c r="N492" s="144"/>
      <c r="O492" s="144"/>
      <c r="P492" s="146"/>
      <c r="Q492" s="144"/>
      <c r="R492" s="144"/>
    </row>
    <row r="493" spans="1:18">
      <c r="A493" s="144"/>
      <c r="B493" s="144"/>
      <c r="C493" s="144"/>
      <c r="D493" s="144"/>
      <c r="E493" s="144"/>
      <c r="F493" s="146"/>
      <c r="G493" s="145"/>
      <c r="H493" s="145"/>
      <c r="I493" s="145"/>
      <c r="J493" s="145"/>
      <c r="K493" s="144"/>
      <c r="L493" s="144"/>
      <c r="M493" s="144"/>
      <c r="N493" s="144"/>
      <c r="O493" s="144"/>
      <c r="P493" s="146"/>
      <c r="Q493" s="144"/>
      <c r="R493" s="144"/>
    </row>
    <row r="494" spans="1:18">
      <c r="A494" s="144"/>
      <c r="B494" s="144"/>
      <c r="C494" s="144"/>
      <c r="D494" s="144"/>
      <c r="E494" s="144"/>
      <c r="F494" s="146"/>
      <c r="G494" s="145"/>
      <c r="H494" s="145"/>
      <c r="I494" s="145"/>
      <c r="J494" s="145"/>
      <c r="K494" s="144"/>
      <c r="L494" s="144"/>
      <c r="M494" s="144"/>
      <c r="N494" s="144"/>
      <c r="O494" s="144"/>
      <c r="P494" s="146"/>
      <c r="Q494" s="144"/>
      <c r="R494" s="144"/>
    </row>
    <row r="495" spans="1:18">
      <c r="A495" s="144"/>
      <c r="B495" s="144"/>
      <c r="C495" s="144"/>
      <c r="D495" s="144"/>
      <c r="E495" s="144"/>
      <c r="F495" s="146"/>
      <c r="G495" s="145"/>
      <c r="H495" s="145"/>
      <c r="I495" s="145"/>
      <c r="J495" s="145"/>
      <c r="K495" s="144"/>
      <c r="L495" s="144"/>
      <c r="M495" s="144"/>
      <c r="N495" s="144"/>
      <c r="O495" s="144"/>
      <c r="P495" s="146"/>
      <c r="Q495" s="144"/>
      <c r="R495" s="144"/>
    </row>
    <row r="496" spans="1:18">
      <c r="A496" s="144"/>
      <c r="B496" s="144"/>
      <c r="C496" s="144"/>
      <c r="D496" s="144"/>
      <c r="E496" s="144"/>
      <c r="F496" s="146"/>
      <c r="G496" s="145"/>
      <c r="H496" s="145"/>
      <c r="I496" s="145"/>
      <c r="J496" s="145"/>
      <c r="K496" s="144"/>
      <c r="L496" s="144"/>
      <c r="M496" s="144"/>
      <c r="N496" s="144"/>
      <c r="O496" s="144"/>
      <c r="P496" s="146"/>
      <c r="Q496" s="144"/>
      <c r="R496" s="144"/>
    </row>
    <row r="497" spans="1:18">
      <c r="A497" s="144"/>
      <c r="B497" s="144"/>
      <c r="C497" s="144"/>
      <c r="D497" s="144"/>
      <c r="E497" s="144"/>
      <c r="F497" s="146"/>
      <c r="G497" s="145"/>
      <c r="H497" s="145"/>
      <c r="I497" s="145"/>
      <c r="J497" s="145"/>
      <c r="K497" s="144"/>
      <c r="L497" s="144"/>
      <c r="M497" s="144"/>
      <c r="N497" s="144"/>
      <c r="O497" s="144"/>
      <c r="P497" s="146"/>
      <c r="Q497" s="144"/>
      <c r="R497" s="144"/>
    </row>
    <row r="498" spans="1:18">
      <c r="A498" s="144"/>
      <c r="B498" s="144"/>
      <c r="C498" s="144"/>
      <c r="D498" s="144"/>
      <c r="E498" s="144"/>
      <c r="F498" s="146"/>
      <c r="G498" s="145"/>
      <c r="H498" s="145"/>
      <c r="I498" s="145"/>
      <c r="J498" s="145"/>
      <c r="K498" s="144"/>
      <c r="L498" s="144"/>
      <c r="M498" s="144"/>
      <c r="N498" s="144"/>
      <c r="O498" s="144"/>
      <c r="P498" s="146"/>
      <c r="Q498" s="144"/>
      <c r="R498" s="144"/>
    </row>
    <row r="499" spans="1:18">
      <c r="A499" s="144"/>
      <c r="B499" s="144"/>
      <c r="C499" s="144"/>
      <c r="D499" s="144"/>
      <c r="E499" s="144"/>
      <c r="F499" s="146"/>
      <c r="G499" s="145"/>
      <c r="H499" s="145"/>
      <c r="I499" s="145"/>
      <c r="J499" s="145"/>
      <c r="K499" s="144"/>
      <c r="L499" s="144"/>
      <c r="M499" s="144"/>
      <c r="N499" s="144"/>
      <c r="O499" s="144"/>
      <c r="P499" s="146"/>
      <c r="Q499" s="144"/>
      <c r="R499" s="144"/>
    </row>
    <row r="500" spans="1:18">
      <c r="A500" s="144"/>
      <c r="B500" s="144"/>
      <c r="C500" s="144"/>
      <c r="D500" s="144"/>
      <c r="E500" s="144"/>
      <c r="F500" s="146"/>
      <c r="G500" s="145"/>
      <c r="H500" s="145"/>
      <c r="I500" s="145"/>
      <c r="J500" s="145"/>
      <c r="K500" s="144"/>
      <c r="L500" s="144"/>
      <c r="M500" s="144"/>
      <c r="N500" s="144"/>
      <c r="O500" s="144"/>
      <c r="P500" s="146"/>
      <c r="Q500" s="144"/>
      <c r="R500" s="144"/>
    </row>
    <row r="501" spans="1:18">
      <c r="A501" s="144"/>
      <c r="B501" s="144"/>
      <c r="C501" s="144"/>
      <c r="D501" s="144"/>
      <c r="E501" s="144"/>
      <c r="F501" s="146"/>
      <c r="G501" s="145"/>
      <c r="H501" s="145"/>
      <c r="I501" s="145"/>
      <c r="J501" s="145"/>
      <c r="K501" s="144"/>
      <c r="L501" s="144"/>
      <c r="M501" s="144"/>
      <c r="N501" s="144"/>
      <c r="O501" s="144"/>
      <c r="P501" s="146"/>
      <c r="Q501" s="144"/>
      <c r="R501" s="144"/>
    </row>
    <row r="502" spans="1:18">
      <c r="A502" s="144"/>
      <c r="B502" s="144"/>
      <c r="C502" s="144"/>
      <c r="D502" s="144"/>
      <c r="E502" s="144"/>
      <c r="F502" s="146"/>
      <c r="G502" s="145"/>
      <c r="H502" s="145"/>
      <c r="I502" s="145"/>
      <c r="J502" s="145"/>
      <c r="K502" s="144"/>
      <c r="L502" s="144"/>
      <c r="M502" s="144"/>
      <c r="N502" s="144"/>
      <c r="O502" s="144"/>
      <c r="P502" s="146"/>
      <c r="Q502" s="144"/>
      <c r="R502" s="144"/>
    </row>
    <row r="503" spans="1:18">
      <c r="A503" s="144"/>
      <c r="B503" s="144"/>
      <c r="C503" s="144"/>
      <c r="D503" s="144"/>
      <c r="E503" s="144"/>
      <c r="F503" s="146"/>
      <c r="G503" s="145"/>
      <c r="H503" s="145"/>
      <c r="I503" s="145"/>
      <c r="J503" s="145"/>
      <c r="K503" s="144"/>
      <c r="L503" s="144"/>
      <c r="M503" s="144"/>
      <c r="N503" s="144"/>
      <c r="O503" s="144"/>
      <c r="P503" s="146"/>
      <c r="Q503" s="144"/>
      <c r="R503" s="144"/>
    </row>
    <row r="504" spans="1:18">
      <c r="A504" s="144"/>
      <c r="B504" s="144"/>
      <c r="C504" s="144"/>
      <c r="D504" s="144"/>
      <c r="E504" s="144"/>
      <c r="F504" s="146"/>
      <c r="G504" s="145"/>
      <c r="H504" s="145"/>
      <c r="I504" s="145"/>
      <c r="J504" s="145"/>
      <c r="K504" s="144"/>
      <c r="L504" s="144"/>
      <c r="M504" s="144"/>
      <c r="N504" s="144"/>
      <c r="O504" s="144"/>
      <c r="P504" s="146"/>
      <c r="Q504" s="144"/>
      <c r="R504" s="144"/>
    </row>
    <row r="505" spans="1:18">
      <c r="A505" s="144"/>
      <c r="B505" s="144"/>
      <c r="C505" s="144"/>
      <c r="D505" s="144"/>
      <c r="E505" s="144"/>
      <c r="F505" s="146"/>
      <c r="G505" s="145"/>
      <c r="H505" s="145"/>
      <c r="I505" s="145"/>
      <c r="J505" s="145"/>
      <c r="K505" s="144"/>
      <c r="L505" s="144"/>
      <c r="M505" s="144"/>
      <c r="N505" s="144"/>
      <c r="O505" s="144"/>
      <c r="P505" s="146"/>
      <c r="Q505" s="144"/>
      <c r="R505" s="144"/>
    </row>
    <row r="506" spans="1:18">
      <c r="A506" s="144"/>
      <c r="B506" s="144"/>
      <c r="C506" s="144"/>
      <c r="D506" s="144"/>
      <c r="E506" s="144"/>
      <c r="F506" s="146"/>
      <c r="G506" s="145"/>
      <c r="H506" s="145"/>
      <c r="I506" s="145"/>
      <c r="J506" s="145"/>
      <c r="K506" s="144"/>
      <c r="L506" s="144"/>
      <c r="M506" s="144"/>
      <c r="N506" s="144"/>
      <c r="O506" s="144"/>
      <c r="P506" s="146"/>
      <c r="Q506" s="144"/>
      <c r="R506" s="144"/>
    </row>
    <row r="507" spans="1:18">
      <c r="A507" s="144"/>
      <c r="B507" s="144"/>
      <c r="C507" s="144"/>
      <c r="D507" s="144"/>
      <c r="E507" s="144"/>
      <c r="F507" s="146"/>
      <c r="G507" s="145"/>
      <c r="H507" s="145"/>
      <c r="I507" s="145"/>
      <c r="J507" s="145"/>
      <c r="K507" s="144"/>
      <c r="L507" s="144"/>
      <c r="M507" s="144"/>
      <c r="N507" s="144"/>
      <c r="O507" s="144"/>
      <c r="P507" s="146"/>
      <c r="Q507" s="144"/>
      <c r="R507" s="144"/>
    </row>
    <row r="508" spans="1:18">
      <c r="A508" s="144"/>
      <c r="B508" s="144"/>
      <c r="C508" s="144"/>
      <c r="D508" s="144"/>
      <c r="E508" s="144"/>
      <c r="F508" s="146"/>
      <c r="G508" s="145"/>
      <c r="H508" s="145"/>
      <c r="I508" s="145"/>
      <c r="J508" s="145"/>
      <c r="K508" s="144"/>
      <c r="L508" s="144"/>
      <c r="M508" s="144"/>
      <c r="N508" s="144"/>
      <c r="O508" s="144"/>
      <c r="P508" s="146"/>
      <c r="Q508" s="144"/>
      <c r="R508" s="144"/>
    </row>
    <row r="509" spans="1:18">
      <c r="A509" s="144"/>
      <c r="B509" s="144"/>
      <c r="C509" s="144"/>
      <c r="D509" s="144"/>
      <c r="E509" s="144"/>
      <c r="F509" s="146"/>
      <c r="G509" s="145"/>
      <c r="H509" s="145"/>
      <c r="I509" s="145"/>
      <c r="J509" s="145"/>
      <c r="K509" s="144"/>
      <c r="L509" s="144"/>
      <c r="M509" s="144"/>
      <c r="N509" s="144"/>
      <c r="O509" s="144"/>
      <c r="P509" s="146"/>
      <c r="Q509" s="144"/>
      <c r="R509" s="144"/>
    </row>
    <row r="510" spans="1:18">
      <c r="A510" s="144"/>
      <c r="B510" s="144"/>
      <c r="C510" s="144"/>
      <c r="D510" s="144"/>
      <c r="E510" s="144"/>
      <c r="F510" s="146"/>
      <c r="G510" s="145"/>
      <c r="H510" s="145"/>
      <c r="I510" s="145"/>
      <c r="J510" s="145"/>
      <c r="K510" s="144"/>
      <c r="L510" s="144"/>
      <c r="M510" s="144"/>
      <c r="N510" s="144"/>
      <c r="O510" s="144"/>
      <c r="P510" s="146"/>
      <c r="Q510" s="144"/>
      <c r="R510" s="144"/>
    </row>
    <row r="511" spans="1:18">
      <c r="A511" s="144"/>
      <c r="B511" s="144"/>
      <c r="C511" s="144"/>
      <c r="D511" s="144"/>
      <c r="E511" s="144"/>
      <c r="F511" s="146"/>
      <c r="G511" s="145"/>
      <c r="H511" s="145"/>
      <c r="I511" s="145"/>
      <c r="J511" s="145"/>
      <c r="K511" s="144"/>
      <c r="L511" s="144"/>
      <c r="M511" s="144"/>
      <c r="N511" s="144"/>
      <c r="O511" s="144"/>
      <c r="P511" s="146"/>
      <c r="Q511" s="144"/>
      <c r="R511" s="144"/>
    </row>
    <row r="512" spans="1:18">
      <c r="A512" s="144"/>
      <c r="B512" s="144"/>
      <c r="C512" s="144"/>
      <c r="D512" s="144"/>
      <c r="E512" s="144"/>
      <c r="F512" s="146"/>
      <c r="G512" s="145"/>
      <c r="H512" s="145"/>
      <c r="I512" s="145"/>
      <c r="J512" s="145"/>
      <c r="K512" s="144"/>
      <c r="L512" s="144"/>
      <c r="M512" s="144"/>
      <c r="N512" s="144"/>
      <c r="O512" s="144"/>
      <c r="P512" s="146"/>
      <c r="Q512" s="144"/>
      <c r="R512" s="144"/>
    </row>
    <row r="513" spans="1:18">
      <c r="A513" s="144"/>
      <c r="B513" s="144"/>
      <c r="C513" s="144"/>
      <c r="D513" s="144"/>
      <c r="E513" s="144"/>
      <c r="F513" s="146"/>
      <c r="G513" s="145"/>
      <c r="H513" s="145"/>
      <c r="I513" s="145"/>
      <c r="J513" s="145"/>
      <c r="K513" s="144"/>
      <c r="L513" s="144"/>
      <c r="M513" s="144"/>
      <c r="N513" s="144"/>
      <c r="O513" s="144"/>
      <c r="P513" s="146"/>
      <c r="Q513" s="144"/>
      <c r="R513" s="144"/>
    </row>
    <row r="514" spans="1:18">
      <c r="A514" s="144"/>
      <c r="B514" s="144"/>
      <c r="C514" s="144"/>
      <c r="D514" s="144"/>
      <c r="E514" s="144"/>
      <c r="F514" s="146"/>
      <c r="G514" s="145"/>
      <c r="H514" s="145"/>
      <c r="I514" s="145"/>
      <c r="J514" s="145"/>
      <c r="K514" s="144"/>
      <c r="L514" s="144"/>
      <c r="M514" s="144"/>
      <c r="N514" s="144"/>
      <c r="O514" s="144"/>
      <c r="P514" s="146"/>
      <c r="Q514" s="144"/>
      <c r="R514" s="144"/>
    </row>
    <row r="515" spans="1:18">
      <c r="A515" s="144"/>
      <c r="B515" s="144"/>
      <c r="C515" s="144"/>
      <c r="D515" s="144"/>
      <c r="E515" s="144"/>
      <c r="F515" s="146"/>
      <c r="G515" s="145"/>
      <c r="H515" s="145"/>
      <c r="I515" s="145"/>
      <c r="J515" s="145"/>
      <c r="K515" s="144"/>
      <c r="L515" s="144"/>
      <c r="M515" s="144"/>
      <c r="N515" s="144"/>
      <c r="O515" s="144"/>
      <c r="P515" s="146"/>
      <c r="Q515" s="144"/>
      <c r="R515" s="144"/>
    </row>
    <row r="516" spans="1:18">
      <c r="A516" s="144"/>
      <c r="B516" s="144"/>
      <c r="C516" s="144"/>
      <c r="D516" s="144"/>
      <c r="E516" s="144"/>
      <c r="F516" s="146"/>
      <c r="G516" s="145"/>
      <c r="H516" s="145"/>
      <c r="I516" s="145"/>
      <c r="J516" s="145"/>
      <c r="K516" s="144"/>
      <c r="L516" s="144"/>
      <c r="M516" s="144"/>
      <c r="N516" s="144"/>
      <c r="O516" s="144"/>
      <c r="P516" s="146"/>
      <c r="Q516" s="144"/>
      <c r="R516" s="144"/>
    </row>
    <row r="517" spans="1:18">
      <c r="A517" s="144"/>
      <c r="B517" s="144"/>
      <c r="C517" s="144"/>
      <c r="D517" s="144"/>
      <c r="E517" s="144"/>
      <c r="F517" s="146"/>
      <c r="G517" s="145"/>
      <c r="H517" s="145"/>
      <c r="I517" s="145"/>
      <c r="J517" s="145"/>
      <c r="K517" s="144"/>
      <c r="L517" s="144"/>
      <c r="M517" s="144"/>
      <c r="N517" s="144"/>
      <c r="O517" s="144"/>
      <c r="P517" s="146"/>
      <c r="Q517" s="144"/>
      <c r="R517" s="144"/>
    </row>
    <row r="518" spans="1:18">
      <c r="A518" s="144"/>
      <c r="B518" s="144"/>
      <c r="C518" s="144"/>
      <c r="D518" s="144"/>
      <c r="E518" s="144"/>
      <c r="F518" s="146"/>
      <c r="G518" s="145"/>
      <c r="H518" s="145"/>
      <c r="I518" s="145"/>
      <c r="J518" s="145"/>
      <c r="K518" s="144"/>
      <c r="L518" s="144"/>
      <c r="M518" s="144"/>
      <c r="N518" s="144"/>
      <c r="O518" s="144"/>
      <c r="P518" s="146"/>
      <c r="Q518" s="144"/>
      <c r="R518" s="144"/>
    </row>
    <row r="519" spans="1:18">
      <c r="A519" s="144"/>
      <c r="B519" s="144"/>
      <c r="C519" s="144"/>
      <c r="D519" s="144"/>
      <c r="E519" s="144"/>
      <c r="F519" s="146"/>
      <c r="G519" s="145"/>
      <c r="H519" s="145"/>
      <c r="I519" s="145"/>
      <c r="J519" s="145"/>
      <c r="K519" s="144"/>
      <c r="L519" s="144"/>
      <c r="M519" s="144"/>
      <c r="N519" s="144"/>
      <c r="O519" s="144"/>
      <c r="P519" s="146"/>
      <c r="Q519" s="144"/>
      <c r="R519" s="144"/>
    </row>
    <row r="520" spans="1:18">
      <c r="A520" s="144"/>
      <c r="B520" s="144"/>
      <c r="C520" s="144"/>
      <c r="D520" s="144"/>
      <c r="E520" s="144"/>
      <c r="F520" s="146"/>
      <c r="G520" s="145"/>
      <c r="H520" s="145"/>
      <c r="I520" s="145"/>
      <c r="J520" s="145"/>
      <c r="K520" s="144"/>
      <c r="L520" s="144"/>
      <c r="M520" s="144"/>
      <c r="N520" s="144"/>
      <c r="O520" s="144"/>
      <c r="P520" s="146"/>
      <c r="Q520" s="144"/>
      <c r="R520" s="144"/>
    </row>
    <row r="521" spans="1:18">
      <c r="A521" s="144"/>
      <c r="B521" s="144"/>
      <c r="C521" s="144"/>
      <c r="D521" s="144"/>
      <c r="E521" s="144"/>
      <c r="F521" s="146"/>
      <c r="G521" s="145"/>
      <c r="H521" s="145"/>
      <c r="I521" s="145"/>
      <c r="J521" s="145"/>
      <c r="K521" s="144"/>
      <c r="L521" s="144"/>
      <c r="M521" s="144"/>
      <c r="N521" s="144"/>
      <c r="O521" s="144"/>
      <c r="P521" s="146"/>
      <c r="Q521" s="144"/>
      <c r="R521" s="144"/>
    </row>
    <row r="522" spans="1:18">
      <c r="A522" s="144"/>
      <c r="B522" s="144"/>
      <c r="C522" s="144"/>
      <c r="D522" s="144"/>
      <c r="E522" s="144"/>
      <c r="F522" s="146"/>
      <c r="G522" s="145"/>
      <c r="H522" s="145"/>
      <c r="I522" s="145"/>
      <c r="J522" s="145"/>
      <c r="K522" s="144"/>
      <c r="L522" s="144"/>
      <c r="M522" s="144"/>
      <c r="N522" s="144"/>
      <c r="O522" s="144"/>
      <c r="P522" s="146"/>
      <c r="Q522" s="144"/>
      <c r="R522" s="144"/>
    </row>
    <row r="523" spans="1:18">
      <c r="A523" s="144"/>
      <c r="B523" s="144"/>
      <c r="C523" s="144"/>
      <c r="D523" s="144"/>
      <c r="E523" s="144"/>
      <c r="F523" s="146"/>
      <c r="G523" s="145"/>
      <c r="H523" s="145"/>
      <c r="I523" s="145"/>
      <c r="J523" s="145"/>
      <c r="K523" s="144"/>
      <c r="L523" s="144"/>
      <c r="M523" s="144"/>
      <c r="N523" s="144"/>
      <c r="O523" s="144"/>
      <c r="P523" s="146"/>
      <c r="Q523" s="144"/>
      <c r="R523" s="144"/>
    </row>
    <row r="524" spans="1:18">
      <c r="A524" s="144"/>
      <c r="B524" s="144"/>
      <c r="C524" s="144"/>
      <c r="D524" s="144"/>
      <c r="E524" s="144"/>
      <c r="F524" s="146"/>
      <c r="G524" s="145"/>
      <c r="H524" s="145"/>
      <c r="I524" s="145"/>
      <c r="J524" s="145"/>
      <c r="K524" s="144"/>
      <c r="L524" s="144"/>
      <c r="M524" s="144"/>
      <c r="N524" s="144"/>
      <c r="O524" s="144"/>
      <c r="P524" s="146"/>
      <c r="Q524" s="144"/>
      <c r="R524" s="144"/>
    </row>
    <row r="525" spans="1:18">
      <c r="A525" s="144"/>
      <c r="B525" s="144"/>
      <c r="C525" s="144"/>
      <c r="D525" s="144"/>
      <c r="E525" s="144"/>
      <c r="F525" s="146"/>
      <c r="G525" s="145"/>
      <c r="H525" s="145"/>
      <c r="I525" s="145"/>
      <c r="J525" s="145"/>
      <c r="K525" s="144"/>
      <c r="L525" s="144"/>
      <c r="M525" s="144"/>
      <c r="N525" s="144"/>
      <c r="O525" s="144"/>
      <c r="P525" s="146"/>
      <c r="Q525" s="144"/>
      <c r="R525" s="144"/>
    </row>
    <row r="526" spans="1:18">
      <c r="A526" s="144"/>
      <c r="B526" s="144"/>
      <c r="C526" s="144"/>
      <c r="D526" s="144"/>
      <c r="E526" s="144"/>
      <c r="F526" s="146"/>
      <c r="G526" s="145"/>
      <c r="H526" s="145"/>
      <c r="I526" s="145"/>
      <c r="J526" s="145"/>
      <c r="K526" s="144"/>
      <c r="L526" s="144"/>
      <c r="M526" s="144"/>
      <c r="N526" s="144"/>
      <c r="O526" s="144"/>
      <c r="P526" s="146"/>
      <c r="Q526" s="144"/>
      <c r="R526" s="144"/>
    </row>
    <row r="527" spans="1:18">
      <c r="A527" s="144"/>
      <c r="B527" s="144"/>
      <c r="C527" s="144"/>
      <c r="D527" s="144"/>
      <c r="E527" s="144"/>
      <c r="F527" s="146"/>
      <c r="G527" s="145"/>
      <c r="H527" s="145"/>
      <c r="I527" s="145"/>
      <c r="J527" s="145"/>
      <c r="K527" s="144"/>
      <c r="L527" s="144"/>
      <c r="M527" s="144"/>
      <c r="N527" s="144"/>
      <c r="O527" s="144"/>
      <c r="P527" s="146"/>
      <c r="Q527" s="144"/>
      <c r="R527" s="144"/>
    </row>
    <row r="528" spans="1:18">
      <c r="A528" s="144"/>
      <c r="B528" s="144"/>
      <c r="C528" s="144"/>
      <c r="D528" s="144"/>
      <c r="E528" s="144"/>
      <c r="F528" s="146"/>
      <c r="G528" s="145"/>
      <c r="H528" s="145"/>
      <c r="I528" s="145"/>
      <c r="J528" s="145"/>
      <c r="K528" s="144"/>
      <c r="L528" s="144"/>
      <c r="M528" s="144"/>
      <c r="N528" s="144"/>
      <c r="O528" s="144"/>
      <c r="P528" s="146"/>
      <c r="Q528" s="144"/>
      <c r="R528" s="144"/>
    </row>
    <row r="529" spans="1:18">
      <c r="A529" s="144"/>
      <c r="B529" s="144"/>
      <c r="C529" s="144"/>
      <c r="D529" s="144"/>
      <c r="E529" s="144"/>
      <c r="F529" s="146"/>
      <c r="G529" s="145"/>
      <c r="H529" s="145"/>
      <c r="I529" s="145"/>
      <c r="J529" s="145"/>
      <c r="K529" s="144"/>
      <c r="L529" s="144"/>
      <c r="M529" s="144"/>
      <c r="N529" s="144"/>
      <c r="O529" s="144"/>
      <c r="P529" s="146"/>
      <c r="Q529" s="144"/>
      <c r="R529" s="144"/>
    </row>
    <row r="530" spans="1:18">
      <c r="A530" s="144"/>
      <c r="B530" s="144"/>
      <c r="C530" s="144"/>
      <c r="D530" s="144"/>
      <c r="E530" s="144"/>
      <c r="F530" s="146"/>
      <c r="G530" s="145"/>
      <c r="H530" s="145"/>
      <c r="I530" s="145"/>
      <c r="J530" s="145"/>
      <c r="K530" s="144"/>
      <c r="L530" s="144"/>
      <c r="M530" s="144"/>
      <c r="N530" s="144"/>
      <c r="O530" s="144"/>
      <c r="P530" s="146"/>
      <c r="Q530" s="144"/>
      <c r="R530" s="144"/>
    </row>
    <row r="531" spans="1:18">
      <c r="A531" s="144"/>
      <c r="B531" s="144"/>
      <c r="C531" s="144"/>
      <c r="D531" s="144"/>
      <c r="E531" s="144"/>
      <c r="F531" s="146"/>
      <c r="G531" s="145"/>
      <c r="H531" s="145"/>
      <c r="I531" s="145"/>
      <c r="J531" s="145"/>
      <c r="K531" s="144"/>
      <c r="L531" s="144"/>
      <c r="M531" s="144"/>
      <c r="N531" s="144"/>
      <c r="O531" s="144"/>
      <c r="P531" s="146"/>
      <c r="Q531" s="144"/>
      <c r="R531" s="144"/>
    </row>
    <row r="532" spans="1:18">
      <c r="A532" s="144"/>
      <c r="B532" s="144"/>
      <c r="C532" s="144"/>
      <c r="D532" s="144"/>
      <c r="E532" s="144"/>
      <c r="F532" s="146"/>
      <c r="G532" s="145"/>
      <c r="H532" s="145"/>
      <c r="I532" s="145"/>
      <c r="J532" s="145"/>
      <c r="K532" s="144"/>
      <c r="L532" s="144"/>
      <c r="M532" s="144"/>
      <c r="N532" s="144"/>
      <c r="O532" s="144"/>
      <c r="P532" s="146"/>
      <c r="Q532" s="144"/>
      <c r="R532" s="144"/>
    </row>
    <row r="533" spans="1:18">
      <c r="A533" s="144"/>
      <c r="B533" s="144"/>
      <c r="C533" s="144"/>
      <c r="D533" s="144"/>
      <c r="E533" s="144"/>
      <c r="F533" s="146"/>
      <c r="G533" s="145"/>
      <c r="H533" s="145"/>
      <c r="I533" s="145"/>
      <c r="J533" s="145"/>
      <c r="K533" s="144"/>
      <c r="L533" s="144"/>
      <c r="M533" s="144"/>
      <c r="N533" s="144"/>
      <c r="O533" s="144"/>
      <c r="P533" s="146"/>
      <c r="Q533" s="144"/>
      <c r="R533" s="144"/>
    </row>
    <row r="534" spans="1:18">
      <c r="A534" s="144"/>
      <c r="B534" s="144"/>
      <c r="C534" s="144"/>
      <c r="D534" s="144"/>
      <c r="E534" s="144"/>
      <c r="F534" s="146"/>
      <c r="G534" s="145"/>
      <c r="H534" s="145"/>
      <c r="I534" s="145"/>
      <c r="J534" s="145"/>
      <c r="K534" s="144"/>
      <c r="L534" s="144"/>
      <c r="M534" s="144"/>
      <c r="N534" s="144"/>
      <c r="O534" s="144"/>
      <c r="P534" s="146"/>
      <c r="Q534" s="144"/>
      <c r="R534" s="144"/>
    </row>
    <row r="535" spans="1:18">
      <c r="A535" s="144"/>
      <c r="B535" s="144"/>
      <c r="C535" s="144"/>
      <c r="D535" s="144"/>
      <c r="E535" s="144"/>
      <c r="F535" s="146"/>
      <c r="G535" s="145"/>
      <c r="H535" s="145"/>
      <c r="I535" s="145"/>
      <c r="J535" s="145"/>
      <c r="K535" s="144"/>
      <c r="L535" s="144"/>
      <c r="M535" s="144"/>
      <c r="N535" s="144"/>
      <c r="O535" s="144"/>
      <c r="P535" s="146"/>
      <c r="Q535" s="144"/>
      <c r="R535" s="144"/>
    </row>
    <row r="536" spans="1:18">
      <c r="A536" s="144"/>
      <c r="B536" s="144"/>
      <c r="C536" s="144"/>
      <c r="D536" s="144"/>
      <c r="E536" s="144"/>
      <c r="F536" s="146"/>
      <c r="G536" s="145"/>
      <c r="H536" s="145"/>
      <c r="I536" s="145"/>
      <c r="J536" s="145"/>
      <c r="K536" s="144"/>
      <c r="L536" s="144"/>
      <c r="M536" s="144"/>
      <c r="N536" s="144"/>
      <c r="O536" s="144"/>
      <c r="P536" s="146"/>
      <c r="Q536" s="144"/>
      <c r="R536" s="144"/>
    </row>
    <row r="537" spans="1:18">
      <c r="A537" s="144"/>
      <c r="B537" s="144"/>
      <c r="C537" s="144"/>
      <c r="D537" s="144"/>
      <c r="E537" s="144"/>
      <c r="F537" s="146"/>
      <c r="G537" s="145"/>
      <c r="H537" s="145"/>
      <c r="I537" s="145"/>
      <c r="J537" s="145"/>
      <c r="K537" s="144"/>
      <c r="L537" s="144"/>
      <c r="M537" s="144"/>
      <c r="N537" s="144"/>
      <c r="O537" s="144"/>
      <c r="P537" s="146"/>
      <c r="Q537" s="144"/>
      <c r="R537" s="144"/>
    </row>
    <row r="538" spans="1:18">
      <c r="A538" s="144"/>
      <c r="B538" s="144"/>
      <c r="C538" s="144"/>
      <c r="D538" s="144"/>
      <c r="E538" s="144"/>
      <c r="F538" s="146"/>
      <c r="G538" s="145"/>
      <c r="H538" s="145"/>
      <c r="I538" s="145"/>
      <c r="J538" s="145"/>
      <c r="K538" s="144"/>
      <c r="L538" s="144"/>
      <c r="M538" s="144"/>
      <c r="N538" s="144"/>
      <c r="O538" s="144"/>
      <c r="P538" s="146"/>
      <c r="Q538" s="144"/>
      <c r="R538" s="144"/>
    </row>
    <row r="539" spans="1:18">
      <c r="A539" s="144"/>
      <c r="B539" s="144"/>
      <c r="C539" s="144"/>
      <c r="D539" s="144"/>
      <c r="E539" s="144"/>
      <c r="F539" s="146"/>
      <c r="G539" s="145"/>
      <c r="H539" s="145"/>
      <c r="I539" s="145"/>
      <c r="J539" s="145"/>
      <c r="K539" s="144"/>
      <c r="L539" s="144"/>
      <c r="M539" s="144"/>
      <c r="N539" s="144"/>
      <c r="O539" s="144"/>
      <c r="P539" s="146"/>
      <c r="Q539" s="144"/>
      <c r="R539" s="144"/>
    </row>
    <row r="540" spans="1:18">
      <c r="A540" s="144"/>
      <c r="B540" s="144"/>
      <c r="C540" s="144"/>
      <c r="D540" s="144"/>
      <c r="E540" s="144"/>
      <c r="F540" s="146"/>
      <c r="G540" s="145"/>
      <c r="H540" s="145"/>
      <c r="I540" s="145"/>
      <c r="J540" s="145"/>
      <c r="K540" s="144"/>
      <c r="L540" s="144"/>
      <c r="M540" s="144"/>
      <c r="N540" s="144"/>
      <c r="O540" s="144"/>
      <c r="P540" s="146"/>
      <c r="Q540" s="144"/>
      <c r="R540" s="144"/>
    </row>
    <row r="541" spans="1:18">
      <c r="A541" s="144"/>
      <c r="B541" s="144"/>
      <c r="C541" s="144"/>
      <c r="D541" s="144"/>
      <c r="E541" s="144"/>
      <c r="F541" s="146"/>
      <c r="G541" s="145"/>
      <c r="H541" s="145"/>
      <c r="I541" s="145"/>
      <c r="J541" s="145"/>
      <c r="K541" s="144"/>
      <c r="L541" s="144"/>
      <c r="M541" s="144"/>
      <c r="N541" s="144"/>
      <c r="O541" s="144"/>
      <c r="P541" s="146"/>
      <c r="Q541" s="144"/>
      <c r="R541" s="144"/>
    </row>
    <row r="542" spans="1:18">
      <c r="A542" s="144"/>
      <c r="B542" s="144"/>
      <c r="C542" s="144"/>
      <c r="D542" s="144"/>
      <c r="E542" s="144"/>
      <c r="F542" s="146"/>
      <c r="G542" s="145"/>
      <c r="H542" s="145"/>
      <c r="I542" s="145"/>
      <c r="J542" s="145"/>
      <c r="K542" s="144"/>
      <c r="L542" s="144"/>
      <c r="M542" s="144"/>
      <c r="N542" s="144"/>
      <c r="O542" s="144"/>
      <c r="P542" s="146"/>
      <c r="Q542" s="144"/>
      <c r="R542" s="144"/>
    </row>
    <row r="543" spans="1:18">
      <c r="A543" s="144"/>
      <c r="B543" s="144"/>
      <c r="C543" s="144"/>
      <c r="D543" s="144"/>
      <c r="E543" s="144"/>
      <c r="F543" s="146"/>
      <c r="G543" s="145"/>
      <c r="H543" s="145"/>
      <c r="I543" s="145"/>
      <c r="J543" s="145"/>
      <c r="K543" s="144"/>
      <c r="L543" s="144"/>
      <c r="M543" s="144"/>
      <c r="N543" s="144"/>
      <c r="O543" s="144"/>
      <c r="P543" s="146"/>
      <c r="Q543" s="144"/>
      <c r="R543" s="144"/>
    </row>
    <row r="544" spans="1:18">
      <c r="A544" s="144"/>
      <c r="B544" s="144"/>
      <c r="C544" s="144"/>
      <c r="D544" s="144"/>
      <c r="E544" s="144"/>
      <c r="F544" s="146"/>
      <c r="G544" s="145"/>
      <c r="H544" s="145"/>
      <c r="I544" s="145"/>
      <c r="J544" s="145"/>
      <c r="K544" s="144"/>
      <c r="L544" s="144"/>
      <c r="M544" s="144"/>
      <c r="N544" s="144"/>
      <c r="O544" s="144"/>
      <c r="P544" s="146"/>
      <c r="Q544" s="144"/>
      <c r="R544" s="144"/>
    </row>
    <row r="545" spans="1:18">
      <c r="A545" s="144"/>
      <c r="B545" s="144"/>
      <c r="C545" s="144"/>
      <c r="D545" s="144"/>
      <c r="E545" s="144"/>
      <c r="F545" s="146"/>
      <c r="G545" s="145"/>
      <c r="H545" s="145"/>
      <c r="I545" s="145"/>
      <c r="J545" s="145"/>
      <c r="K545" s="144"/>
      <c r="L545" s="144"/>
      <c r="M545" s="144"/>
      <c r="N545" s="144"/>
      <c r="O545" s="144"/>
      <c r="P545" s="146"/>
      <c r="Q545" s="144"/>
      <c r="R545" s="144"/>
    </row>
    <row r="546" spans="1:18">
      <c r="A546" s="144"/>
      <c r="B546" s="144"/>
      <c r="C546" s="144"/>
      <c r="D546" s="144"/>
      <c r="E546" s="144"/>
      <c r="F546" s="146"/>
      <c r="G546" s="145"/>
      <c r="H546" s="145"/>
      <c r="I546" s="145"/>
      <c r="J546" s="145"/>
      <c r="K546" s="144"/>
      <c r="L546" s="144"/>
      <c r="M546" s="144"/>
      <c r="N546" s="144"/>
      <c r="O546" s="144"/>
      <c r="P546" s="146"/>
      <c r="Q546" s="144"/>
      <c r="R546" s="144"/>
    </row>
    <row r="547" spans="1:18">
      <c r="A547" s="144"/>
      <c r="B547" s="144"/>
      <c r="C547" s="144"/>
      <c r="D547" s="144"/>
      <c r="E547" s="144"/>
      <c r="F547" s="146"/>
      <c r="G547" s="145"/>
      <c r="H547" s="145"/>
      <c r="I547" s="145"/>
      <c r="J547" s="145"/>
      <c r="K547" s="144"/>
      <c r="L547" s="144"/>
      <c r="M547" s="144"/>
      <c r="N547" s="144"/>
      <c r="O547" s="144"/>
      <c r="P547" s="146"/>
      <c r="Q547" s="144"/>
      <c r="R547" s="144"/>
    </row>
    <row r="548" spans="1:18">
      <c r="A548" s="144"/>
      <c r="B548" s="144"/>
      <c r="C548" s="144"/>
      <c r="D548" s="144"/>
      <c r="E548" s="144"/>
      <c r="F548" s="146"/>
      <c r="G548" s="145"/>
      <c r="H548" s="145"/>
      <c r="I548" s="145"/>
      <c r="J548" s="145"/>
      <c r="K548" s="144"/>
      <c r="L548" s="144"/>
      <c r="M548" s="144"/>
      <c r="N548" s="144"/>
      <c r="O548" s="144"/>
      <c r="P548" s="146"/>
      <c r="Q548" s="144"/>
      <c r="R548" s="144"/>
    </row>
    <row r="549" spans="1:18">
      <c r="A549" s="144"/>
      <c r="B549" s="144"/>
      <c r="C549" s="144"/>
      <c r="D549" s="144"/>
      <c r="E549" s="144"/>
      <c r="F549" s="146"/>
      <c r="G549" s="145"/>
      <c r="H549" s="145"/>
      <c r="I549" s="145"/>
      <c r="J549" s="145"/>
      <c r="K549" s="144"/>
      <c r="L549" s="144"/>
      <c r="M549" s="144"/>
      <c r="N549" s="144"/>
      <c r="O549" s="144"/>
      <c r="P549" s="146"/>
      <c r="Q549" s="144"/>
      <c r="R549" s="144"/>
    </row>
    <row r="550" spans="1:18">
      <c r="A550" s="144"/>
      <c r="B550" s="144"/>
      <c r="C550" s="144"/>
      <c r="D550" s="144"/>
      <c r="E550" s="144"/>
      <c r="F550" s="146"/>
      <c r="G550" s="145"/>
      <c r="H550" s="145"/>
      <c r="I550" s="145"/>
      <c r="J550" s="145"/>
      <c r="K550" s="144"/>
      <c r="L550" s="144"/>
      <c r="M550" s="144"/>
      <c r="N550" s="144"/>
      <c r="O550" s="144"/>
      <c r="P550" s="146"/>
      <c r="Q550" s="144"/>
      <c r="R550" s="144"/>
    </row>
    <row r="551" spans="1:18">
      <c r="A551" s="144"/>
      <c r="B551" s="144"/>
      <c r="C551" s="144"/>
      <c r="D551" s="144"/>
      <c r="E551" s="144"/>
      <c r="F551" s="146"/>
      <c r="G551" s="145"/>
      <c r="H551" s="145"/>
      <c r="I551" s="145"/>
      <c r="J551" s="145"/>
      <c r="K551" s="144"/>
      <c r="L551" s="144"/>
      <c r="M551" s="144"/>
      <c r="N551" s="144"/>
      <c r="O551" s="144"/>
      <c r="P551" s="146"/>
      <c r="Q551" s="144"/>
      <c r="R551" s="144"/>
    </row>
    <row r="552" spans="1:18">
      <c r="A552" s="144"/>
      <c r="B552" s="144"/>
      <c r="C552" s="144"/>
      <c r="D552" s="144"/>
      <c r="E552" s="144"/>
      <c r="F552" s="146"/>
      <c r="G552" s="145"/>
      <c r="H552" s="145"/>
      <c r="I552" s="145"/>
      <c r="J552" s="145"/>
      <c r="K552" s="144"/>
      <c r="L552" s="144"/>
      <c r="M552" s="144"/>
      <c r="N552" s="144"/>
      <c r="O552" s="144"/>
      <c r="P552" s="146"/>
      <c r="Q552" s="144"/>
      <c r="R552" s="144"/>
    </row>
    <row r="553" spans="1:18">
      <c r="A553" s="144"/>
      <c r="B553" s="144"/>
      <c r="C553" s="144"/>
      <c r="D553" s="144"/>
      <c r="E553" s="144"/>
      <c r="F553" s="146"/>
      <c r="G553" s="145"/>
      <c r="H553" s="145"/>
      <c r="I553" s="145"/>
      <c r="J553" s="145"/>
      <c r="K553" s="144"/>
      <c r="L553" s="144"/>
      <c r="M553" s="144"/>
      <c r="N553" s="144"/>
      <c r="O553" s="144"/>
      <c r="P553" s="146"/>
      <c r="Q553" s="144"/>
      <c r="R553" s="144"/>
    </row>
    <row r="554" spans="1:18">
      <c r="A554" s="144"/>
      <c r="B554" s="144"/>
      <c r="C554" s="144"/>
      <c r="D554" s="144"/>
      <c r="E554" s="144"/>
      <c r="F554" s="146"/>
      <c r="G554" s="145"/>
      <c r="H554" s="145"/>
      <c r="I554" s="145"/>
      <c r="J554" s="145"/>
      <c r="K554" s="144"/>
      <c r="L554" s="144"/>
      <c r="M554" s="144"/>
      <c r="N554" s="144"/>
      <c r="O554" s="144"/>
      <c r="P554" s="146"/>
      <c r="Q554" s="144"/>
      <c r="R554" s="144"/>
    </row>
    <row r="555" spans="1:18">
      <c r="A555" s="144"/>
      <c r="B555" s="144"/>
      <c r="C555" s="144"/>
      <c r="D555" s="144"/>
      <c r="E555" s="144"/>
      <c r="F555" s="146"/>
      <c r="G555" s="145"/>
      <c r="H555" s="145"/>
      <c r="I555" s="145"/>
      <c r="J555" s="145"/>
      <c r="K555" s="144"/>
      <c r="L555" s="144"/>
      <c r="M555" s="144"/>
      <c r="N555" s="144"/>
      <c r="O555" s="144"/>
      <c r="P555" s="146"/>
      <c r="Q555" s="144"/>
      <c r="R555" s="144"/>
    </row>
    <row r="556" spans="1:18">
      <c r="A556" s="144"/>
      <c r="B556" s="144"/>
      <c r="C556" s="144"/>
      <c r="D556" s="144"/>
      <c r="E556" s="144"/>
      <c r="F556" s="146"/>
      <c r="G556" s="145"/>
      <c r="H556" s="145"/>
      <c r="I556" s="145"/>
      <c r="J556" s="145"/>
      <c r="K556" s="144"/>
      <c r="L556" s="144"/>
      <c r="M556" s="144"/>
      <c r="N556" s="144"/>
      <c r="O556" s="144"/>
      <c r="P556" s="146"/>
      <c r="Q556" s="144"/>
      <c r="R556" s="144"/>
    </row>
    <row r="557" spans="1:18">
      <c r="A557" s="144"/>
      <c r="B557" s="144"/>
      <c r="C557" s="144"/>
      <c r="D557" s="144"/>
      <c r="E557" s="144"/>
      <c r="F557" s="146"/>
      <c r="G557" s="145"/>
      <c r="H557" s="145"/>
      <c r="I557" s="145"/>
      <c r="J557" s="145"/>
      <c r="K557" s="144"/>
      <c r="L557" s="144"/>
      <c r="M557" s="144"/>
      <c r="N557" s="144"/>
      <c r="O557" s="144"/>
      <c r="P557" s="146"/>
      <c r="Q557" s="144"/>
      <c r="R557" s="144"/>
    </row>
    <row r="558" spans="1:18">
      <c r="A558" s="144"/>
      <c r="B558" s="144"/>
      <c r="C558" s="144"/>
      <c r="D558" s="144"/>
      <c r="E558" s="144"/>
      <c r="F558" s="146"/>
      <c r="G558" s="145"/>
      <c r="H558" s="145"/>
      <c r="I558" s="145"/>
      <c r="J558" s="145"/>
      <c r="K558" s="144"/>
      <c r="L558" s="144"/>
      <c r="M558" s="144"/>
      <c r="N558" s="144"/>
      <c r="O558" s="144"/>
      <c r="P558" s="146"/>
      <c r="Q558" s="144"/>
      <c r="R558" s="144"/>
    </row>
    <row r="559" spans="1:18">
      <c r="A559" s="144"/>
      <c r="B559" s="144"/>
      <c r="C559" s="144"/>
      <c r="D559" s="144"/>
      <c r="E559" s="144"/>
      <c r="F559" s="146"/>
      <c r="G559" s="145"/>
      <c r="H559" s="145"/>
      <c r="I559" s="145"/>
      <c r="J559" s="145"/>
      <c r="K559" s="144"/>
      <c r="L559" s="144"/>
      <c r="M559" s="144"/>
      <c r="N559" s="144"/>
      <c r="O559" s="144"/>
      <c r="P559" s="146"/>
      <c r="Q559" s="144"/>
      <c r="R559" s="144"/>
    </row>
    <row r="560" spans="1:18">
      <c r="A560" s="144"/>
      <c r="B560" s="144"/>
      <c r="C560" s="144"/>
      <c r="D560" s="144"/>
      <c r="E560" s="144"/>
      <c r="F560" s="146"/>
      <c r="G560" s="145"/>
      <c r="H560" s="145"/>
      <c r="I560" s="145"/>
      <c r="J560" s="145"/>
      <c r="K560" s="144"/>
      <c r="L560" s="144"/>
      <c r="M560" s="144"/>
      <c r="N560" s="144"/>
      <c r="O560" s="144"/>
      <c r="P560" s="146"/>
      <c r="Q560" s="144"/>
      <c r="R560" s="144"/>
    </row>
    <row r="561" spans="1:18">
      <c r="A561" s="144"/>
      <c r="B561" s="144"/>
      <c r="C561" s="144"/>
      <c r="D561" s="144"/>
      <c r="E561" s="144"/>
      <c r="F561" s="146"/>
      <c r="G561" s="145"/>
      <c r="H561" s="145"/>
      <c r="I561" s="145"/>
      <c r="J561" s="145"/>
      <c r="K561" s="144"/>
      <c r="L561" s="144"/>
      <c r="M561" s="144"/>
      <c r="N561" s="144"/>
      <c r="O561" s="144"/>
      <c r="P561" s="146"/>
      <c r="Q561" s="144"/>
      <c r="R561" s="144"/>
    </row>
    <row r="562" spans="1:18">
      <c r="A562" s="144"/>
      <c r="B562" s="144"/>
      <c r="C562" s="144"/>
      <c r="D562" s="144"/>
      <c r="E562" s="144"/>
      <c r="F562" s="146"/>
      <c r="G562" s="145"/>
      <c r="H562" s="145"/>
      <c r="I562" s="145"/>
      <c r="J562" s="145"/>
      <c r="K562" s="144"/>
      <c r="L562" s="144"/>
      <c r="M562" s="144"/>
      <c r="N562" s="144"/>
      <c r="O562" s="144"/>
      <c r="P562" s="146"/>
      <c r="Q562" s="144"/>
      <c r="R562" s="144"/>
    </row>
    <row r="563" spans="1:18">
      <c r="A563" s="144"/>
      <c r="B563" s="144"/>
      <c r="C563" s="144"/>
      <c r="D563" s="144"/>
      <c r="E563" s="144"/>
      <c r="F563" s="146"/>
      <c r="G563" s="145"/>
      <c r="H563" s="145"/>
      <c r="I563" s="145"/>
      <c r="J563" s="145"/>
      <c r="K563" s="144"/>
      <c r="L563" s="144"/>
      <c r="M563" s="144"/>
      <c r="N563" s="144"/>
      <c r="O563" s="144"/>
      <c r="P563" s="146"/>
      <c r="Q563" s="144"/>
      <c r="R563" s="144"/>
    </row>
    <row r="564" spans="1:18">
      <c r="A564" s="144"/>
      <c r="B564" s="144"/>
      <c r="C564" s="144"/>
      <c r="D564" s="144"/>
      <c r="E564" s="144"/>
      <c r="F564" s="146"/>
      <c r="G564" s="145"/>
      <c r="H564" s="145"/>
      <c r="I564" s="145"/>
      <c r="J564" s="145"/>
      <c r="K564" s="144"/>
      <c r="L564" s="144"/>
      <c r="M564" s="144"/>
      <c r="N564" s="144"/>
      <c r="O564" s="144"/>
      <c r="P564" s="146"/>
      <c r="Q564" s="144"/>
      <c r="R564" s="144"/>
    </row>
    <row r="565" spans="1:18">
      <c r="A565" s="144"/>
      <c r="B565" s="144"/>
      <c r="C565" s="144"/>
      <c r="D565" s="144"/>
      <c r="E565" s="144"/>
      <c r="F565" s="146"/>
      <c r="G565" s="145"/>
      <c r="H565" s="145"/>
      <c r="I565" s="145"/>
      <c r="J565" s="145"/>
      <c r="K565" s="144"/>
      <c r="L565" s="144"/>
      <c r="M565" s="144"/>
      <c r="N565" s="144"/>
      <c r="O565" s="144"/>
      <c r="P565" s="146"/>
      <c r="Q565" s="144"/>
      <c r="R565" s="144"/>
    </row>
    <row r="566" spans="1:18">
      <c r="A566" s="144"/>
      <c r="B566" s="144"/>
      <c r="C566" s="144"/>
      <c r="D566" s="144"/>
      <c r="E566" s="144"/>
      <c r="F566" s="146"/>
      <c r="G566" s="145"/>
      <c r="H566" s="145"/>
      <c r="I566" s="145"/>
      <c r="J566" s="145"/>
      <c r="K566" s="144"/>
      <c r="L566" s="144"/>
      <c r="M566" s="144"/>
      <c r="N566" s="144"/>
      <c r="O566" s="144"/>
      <c r="P566" s="146"/>
      <c r="Q566" s="144"/>
      <c r="R566" s="144"/>
    </row>
    <row r="567" spans="1:18">
      <c r="A567" s="144"/>
      <c r="B567" s="144"/>
      <c r="C567" s="144"/>
      <c r="D567" s="144"/>
      <c r="E567" s="144"/>
      <c r="F567" s="146"/>
      <c r="G567" s="145"/>
      <c r="H567" s="145"/>
      <c r="I567" s="145"/>
      <c r="J567" s="145"/>
      <c r="K567" s="144"/>
      <c r="L567" s="144"/>
      <c r="M567" s="144"/>
      <c r="N567" s="144"/>
      <c r="O567" s="144"/>
      <c r="P567" s="146"/>
      <c r="Q567" s="144"/>
      <c r="R567" s="144"/>
    </row>
    <row r="568" spans="1:18">
      <c r="A568" s="144"/>
      <c r="B568" s="144"/>
      <c r="C568" s="144"/>
      <c r="D568" s="144"/>
      <c r="E568" s="144"/>
      <c r="F568" s="146"/>
      <c r="G568" s="145"/>
      <c r="H568" s="145"/>
      <c r="I568" s="145"/>
      <c r="J568" s="145"/>
      <c r="K568" s="144"/>
      <c r="L568" s="144"/>
      <c r="M568" s="144"/>
      <c r="N568" s="144"/>
      <c r="O568" s="144"/>
      <c r="P568" s="146"/>
      <c r="Q568" s="144"/>
      <c r="R568" s="144"/>
    </row>
    <row r="569" spans="1:18">
      <c r="A569" s="144"/>
      <c r="B569" s="144"/>
      <c r="C569" s="144"/>
      <c r="D569" s="144"/>
      <c r="E569" s="144"/>
      <c r="F569" s="146"/>
      <c r="G569" s="145"/>
      <c r="H569" s="145"/>
      <c r="I569" s="145"/>
      <c r="J569" s="145"/>
      <c r="K569" s="144"/>
      <c r="L569" s="144"/>
      <c r="M569" s="144"/>
      <c r="N569" s="144"/>
      <c r="O569" s="144"/>
      <c r="P569" s="146"/>
      <c r="Q569" s="144"/>
      <c r="R569" s="144"/>
    </row>
    <row r="570" spans="1:18">
      <c r="A570" s="144"/>
      <c r="B570" s="144"/>
      <c r="C570" s="144"/>
      <c r="D570" s="144"/>
      <c r="E570" s="144"/>
      <c r="F570" s="146"/>
      <c r="G570" s="145"/>
      <c r="H570" s="145"/>
      <c r="I570" s="145"/>
      <c r="J570" s="145"/>
      <c r="K570" s="144"/>
      <c r="L570" s="144"/>
      <c r="M570" s="144"/>
      <c r="N570" s="144"/>
      <c r="O570" s="144"/>
      <c r="P570" s="146"/>
      <c r="Q570" s="144"/>
      <c r="R570" s="144"/>
    </row>
    <row r="571" spans="1:18">
      <c r="A571" s="144"/>
      <c r="B571" s="144"/>
      <c r="C571" s="144"/>
      <c r="D571" s="144"/>
      <c r="E571" s="144"/>
      <c r="F571" s="146"/>
      <c r="G571" s="145"/>
      <c r="H571" s="145"/>
      <c r="I571" s="145"/>
      <c r="J571" s="145"/>
      <c r="K571" s="144"/>
      <c r="L571" s="144"/>
      <c r="M571" s="144"/>
      <c r="N571" s="144"/>
      <c r="O571" s="144"/>
      <c r="P571" s="146"/>
      <c r="Q571" s="144"/>
      <c r="R571" s="144"/>
    </row>
    <row r="572" spans="1:18">
      <c r="A572" s="144"/>
      <c r="B572" s="144"/>
      <c r="C572" s="144"/>
      <c r="D572" s="144"/>
      <c r="E572" s="144"/>
      <c r="F572" s="146"/>
      <c r="G572" s="145"/>
      <c r="H572" s="145"/>
      <c r="I572" s="145"/>
      <c r="J572" s="145"/>
      <c r="K572" s="144"/>
      <c r="L572" s="144"/>
      <c r="M572" s="144"/>
      <c r="N572" s="144"/>
      <c r="O572" s="144"/>
      <c r="P572" s="146"/>
      <c r="Q572" s="144"/>
      <c r="R572" s="144"/>
    </row>
    <row r="573" spans="1:18">
      <c r="A573" s="144"/>
      <c r="B573" s="144"/>
      <c r="C573" s="144"/>
      <c r="D573" s="144"/>
      <c r="E573" s="144"/>
      <c r="F573" s="146"/>
      <c r="G573" s="145"/>
      <c r="H573" s="145"/>
      <c r="I573" s="145"/>
      <c r="J573" s="145"/>
      <c r="K573" s="144"/>
      <c r="L573" s="144"/>
      <c r="M573" s="144"/>
      <c r="N573" s="144"/>
      <c r="O573" s="144"/>
      <c r="P573" s="146"/>
      <c r="Q573" s="144"/>
      <c r="R573" s="144"/>
    </row>
    <row r="574" spans="1:18">
      <c r="A574" s="144"/>
      <c r="B574" s="144"/>
      <c r="C574" s="144"/>
      <c r="D574" s="144"/>
      <c r="E574" s="144"/>
      <c r="F574" s="146"/>
      <c r="G574" s="145"/>
      <c r="H574" s="145"/>
      <c r="I574" s="145"/>
      <c r="J574" s="145"/>
      <c r="K574" s="144"/>
      <c r="L574" s="144"/>
      <c r="M574" s="144"/>
      <c r="N574" s="144"/>
      <c r="O574" s="144"/>
      <c r="P574" s="146"/>
      <c r="Q574" s="144"/>
      <c r="R574" s="144"/>
    </row>
    <row r="575" spans="1:18">
      <c r="A575" s="144"/>
      <c r="B575" s="144"/>
      <c r="C575" s="144"/>
      <c r="D575" s="144"/>
      <c r="E575" s="144"/>
      <c r="F575" s="146"/>
      <c r="G575" s="145"/>
      <c r="H575" s="145"/>
      <c r="I575" s="145"/>
      <c r="J575" s="145"/>
      <c r="K575" s="144"/>
      <c r="L575" s="144"/>
      <c r="M575" s="144"/>
      <c r="N575" s="144"/>
      <c r="O575" s="144"/>
      <c r="P575" s="146"/>
      <c r="Q575" s="144"/>
      <c r="R575" s="144"/>
    </row>
    <row r="576" spans="1:18">
      <c r="A576" s="144"/>
      <c r="B576" s="144"/>
      <c r="C576" s="144"/>
      <c r="D576" s="144"/>
      <c r="E576" s="144"/>
      <c r="F576" s="146"/>
      <c r="G576" s="145"/>
      <c r="H576" s="145"/>
      <c r="I576" s="145"/>
      <c r="J576" s="145"/>
      <c r="K576" s="144"/>
      <c r="L576" s="144"/>
      <c r="M576" s="144"/>
      <c r="N576" s="144"/>
      <c r="O576" s="144"/>
      <c r="P576" s="146"/>
      <c r="Q576" s="144"/>
      <c r="R576" s="144"/>
    </row>
    <row r="577" spans="1:18">
      <c r="A577" s="144"/>
      <c r="B577" s="144"/>
      <c r="C577" s="144"/>
      <c r="D577" s="144"/>
      <c r="E577" s="144"/>
      <c r="F577" s="146"/>
      <c r="G577" s="145"/>
      <c r="H577" s="145"/>
      <c r="I577" s="145"/>
      <c r="J577" s="145"/>
      <c r="K577" s="144"/>
      <c r="L577" s="144"/>
      <c r="M577" s="144"/>
      <c r="N577" s="144"/>
      <c r="O577" s="144"/>
      <c r="P577" s="146"/>
      <c r="Q577" s="144"/>
      <c r="R577" s="144"/>
    </row>
    <row r="578" spans="1:18">
      <c r="A578" s="144"/>
      <c r="B578" s="144"/>
      <c r="C578" s="144"/>
      <c r="D578" s="144"/>
      <c r="E578" s="144"/>
      <c r="F578" s="146"/>
      <c r="G578" s="145"/>
      <c r="H578" s="145"/>
      <c r="I578" s="145"/>
      <c r="J578" s="145"/>
      <c r="K578" s="144"/>
      <c r="L578" s="144"/>
      <c r="M578" s="144"/>
      <c r="N578" s="144"/>
      <c r="O578" s="144"/>
      <c r="P578" s="146"/>
      <c r="Q578" s="144"/>
      <c r="R578" s="144"/>
    </row>
    <row r="579" spans="1:18">
      <c r="A579" s="144"/>
      <c r="B579" s="144"/>
      <c r="C579" s="144"/>
      <c r="D579" s="144"/>
      <c r="E579" s="144"/>
      <c r="F579" s="146"/>
      <c r="G579" s="145"/>
      <c r="H579" s="145"/>
      <c r="I579" s="145"/>
      <c r="J579" s="145"/>
      <c r="K579" s="144"/>
      <c r="L579" s="144"/>
      <c r="M579" s="144"/>
      <c r="N579" s="144"/>
      <c r="O579" s="144"/>
      <c r="P579" s="146"/>
      <c r="Q579" s="144"/>
      <c r="R579" s="144"/>
    </row>
    <row r="580" spans="1:18">
      <c r="A580" s="144"/>
      <c r="B580" s="144"/>
      <c r="C580" s="144"/>
      <c r="D580" s="144"/>
      <c r="E580" s="144"/>
      <c r="F580" s="146"/>
      <c r="G580" s="145"/>
      <c r="H580" s="145"/>
      <c r="I580" s="145"/>
      <c r="J580" s="145"/>
      <c r="K580" s="144"/>
      <c r="L580" s="144"/>
      <c r="M580" s="144"/>
      <c r="N580" s="144"/>
      <c r="O580" s="144"/>
      <c r="P580" s="146"/>
      <c r="Q580" s="144"/>
      <c r="R580" s="144"/>
    </row>
    <row r="581" spans="1:18">
      <c r="A581" s="144"/>
      <c r="B581" s="144"/>
      <c r="C581" s="144"/>
      <c r="D581" s="144"/>
      <c r="E581" s="144"/>
      <c r="F581" s="146"/>
      <c r="G581" s="145"/>
      <c r="H581" s="145"/>
      <c r="I581" s="145"/>
      <c r="J581" s="145"/>
      <c r="K581" s="144"/>
      <c r="L581" s="144"/>
      <c r="M581" s="144"/>
      <c r="N581" s="144"/>
      <c r="O581" s="144"/>
      <c r="P581" s="146"/>
      <c r="Q581" s="144"/>
      <c r="R581" s="144"/>
    </row>
    <row r="582" spans="1:18">
      <c r="A582" s="144"/>
      <c r="B582" s="144"/>
      <c r="C582" s="144"/>
      <c r="D582" s="144"/>
      <c r="E582" s="144"/>
      <c r="F582" s="146"/>
      <c r="G582" s="145"/>
      <c r="H582" s="145"/>
      <c r="I582" s="145"/>
      <c r="J582" s="145"/>
      <c r="K582" s="144"/>
      <c r="L582" s="144"/>
      <c r="M582" s="144"/>
      <c r="N582" s="144"/>
      <c r="O582" s="144"/>
      <c r="P582" s="146"/>
      <c r="Q582" s="144"/>
      <c r="R582" s="144"/>
    </row>
    <row r="583" spans="1:18">
      <c r="A583" s="144"/>
      <c r="B583" s="144"/>
      <c r="C583" s="144"/>
      <c r="D583" s="144"/>
      <c r="E583" s="144"/>
      <c r="F583" s="146"/>
      <c r="G583" s="145"/>
      <c r="H583" s="145"/>
      <c r="I583" s="145"/>
      <c r="J583" s="145"/>
      <c r="K583" s="144"/>
      <c r="L583" s="144"/>
      <c r="M583" s="144"/>
      <c r="N583" s="144"/>
      <c r="O583" s="144"/>
      <c r="P583" s="146"/>
      <c r="Q583" s="144"/>
      <c r="R583" s="144"/>
    </row>
    <row r="584" spans="1:18">
      <c r="A584" s="144"/>
      <c r="B584" s="144"/>
      <c r="C584" s="144"/>
      <c r="D584" s="144"/>
      <c r="E584" s="144"/>
      <c r="F584" s="146"/>
      <c r="G584" s="145"/>
      <c r="H584" s="145"/>
      <c r="I584" s="145"/>
      <c r="J584" s="145"/>
      <c r="K584" s="144"/>
      <c r="L584" s="144"/>
      <c r="M584" s="144"/>
      <c r="N584" s="144"/>
      <c r="O584" s="144"/>
      <c r="P584" s="146"/>
      <c r="Q584" s="144"/>
      <c r="R584" s="144"/>
    </row>
    <row r="585" spans="1:18">
      <c r="A585" s="144"/>
      <c r="B585" s="144"/>
      <c r="C585" s="144"/>
      <c r="D585" s="144"/>
      <c r="E585" s="144"/>
      <c r="F585" s="146"/>
      <c r="G585" s="145"/>
      <c r="H585" s="145"/>
      <c r="I585" s="145"/>
      <c r="J585" s="145"/>
      <c r="K585" s="144"/>
      <c r="L585" s="144"/>
      <c r="M585" s="144"/>
      <c r="N585" s="144"/>
      <c r="O585" s="144"/>
      <c r="P585" s="146"/>
      <c r="Q585" s="144"/>
      <c r="R585" s="144"/>
    </row>
    <row r="586" spans="1:18">
      <c r="A586" s="144"/>
      <c r="B586" s="144"/>
      <c r="C586" s="144"/>
      <c r="D586" s="144"/>
      <c r="E586" s="144"/>
      <c r="F586" s="146"/>
      <c r="G586" s="145"/>
      <c r="H586" s="145"/>
      <c r="I586" s="145"/>
      <c r="J586" s="145"/>
      <c r="K586" s="144"/>
      <c r="L586" s="144"/>
      <c r="M586" s="144"/>
      <c r="N586" s="144"/>
      <c r="O586" s="144"/>
      <c r="P586" s="146"/>
      <c r="Q586" s="144"/>
      <c r="R586" s="144"/>
    </row>
    <row r="587" spans="1:18">
      <c r="A587" s="144"/>
      <c r="B587" s="144"/>
      <c r="C587" s="144"/>
      <c r="D587" s="144"/>
      <c r="E587" s="144"/>
      <c r="F587" s="146"/>
      <c r="G587" s="145"/>
      <c r="H587" s="145"/>
      <c r="I587" s="145"/>
      <c r="J587" s="145"/>
      <c r="K587" s="144"/>
      <c r="L587" s="144"/>
      <c r="M587" s="144"/>
      <c r="N587" s="144"/>
      <c r="O587" s="144"/>
      <c r="P587" s="146"/>
      <c r="Q587" s="144"/>
      <c r="R587" s="144"/>
    </row>
    <row r="588" spans="1:18">
      <c r="A588" s="144"/>
      <c r="B588" s="144"/>
      <c r="C588" s="144"/>
      <c r="D588" s="144"/>
      <c r="E588" s="144"/>
      <c r="F588" s="146"/>
      <c r="G588" s="145"/>
      <c r="H588" s="145"/>
      <c r="I588" s="145"/>
      <c r="J588" s="145"/>
      <c r="K588" s="144"/>
      <c r="L588" s="144"/>
      <c r="M588" s="144"/>
      <c r="N588" s="144"/>
      <c r="O588" s="144"/>
      <c r="P588" s="146"/>
      <c r="Q588" s="144"/>
      <c r="R588" s="144"/>
    </row>
    <row r="589" spans="1:18">
      <c r="A589" s="144"/>
      <c r="B589" s="144"/>
      <c r="C589" s="144"/>
      <c r="D589" s="144"/>
      <c r="E589" s="144"/>
      <c r="F589" s="146"/>
      <c r="G589" s="145"/>
      <c r="H589" s="145"/>
      <c r="I589" s="145"/>
      <c r="J589" s="145"/>
      <c r="K589" s="144"/>
      <c r="L589" s="144"/>
      <c r="M589" s="144"/>
      <c r="N589" s="144"/>
      <c r="O589" s="144"/>
      <c r="P589" s="146"/>
      <c r="Q589" s="144"/>
      <c r="R589" s="144"/>
    </row>
    <row r="590" spans="1:18">
      <c r="A590" s="144"/>
      <c r="B590" s="144"/>
      <c r="C590" s="144"/>
      <c r="D590" s="144"/>
      <c r="E590" s="144"/>
      <c r="F590" s="146"/>
      <c r="G590" s="145"/>
      <c r="H590" s="145"/>
      <c r="I590" s="145"/>
      <c r="J590" s="145"/>
      <c r="K590" s="144"/>
      <c r="L590" s="144"/>
      <c r="M590" s="144"/>
      <c r="N590" s="144"/>
      <c r="O590" s="144"/>
      <c r="P590" s="146"/>
      <c r="Q590" s="144"/>
      <c r="R590" s="144"/>
    </row>
    <row r="591" spans="1:18">
      <c r="A591" s="144"/>
      <c r="B591" s="144"/>
      <c r="C591" s="144"/>
      <c r="D591" s="144"/>
      <c r="E591" s="144"/>
      <c r="F591" s="146"/>
      <c r="G591" s="145"/>
      <c r="H591" s="145"/>
      <c r="I591" s="145"/>
      <c r="J591" s="145"/>
      <c r="K591" s="144"/>
      <c r="L591" s="144"/>
      <c r="M591" s="144"/>
      <c r="N591" s="144"/>
      <c r="O591" s="144"/>
      <c r="P591" s="146"/>
      <c r="Q591" s="144"/>
      <c r="R591" s="144"/>
    </row>
    <row r="592" spans="1:18">
      <c r="A592" s="144"/>
      <c r="B592" s="144"/>
      <c r="C592" s="144"/>
      <c r="D592" s="144"/>
      <c r="E592" s="144"/>
      <c r="F592" s="146"/>
      <c r="G592" s="145"/>
      <c r="H592" s="145"/>
      <c r="I592" s="145"/>
      <c r="J592" s="145"/>
      <c r="K592" s="144"/>
      <c r="L592" s="144"/>
      <c r="M592" s="144"/>
      <c r="N592" s="144"/>
      <c r="O592" s="144"/>
      <c r="P592" s="146"/>
      <c r="Q592" s="144"/>
      <c r="R592" s="144"/>
    </row>
    <row r="593" spans="1:18">
      <c r="A593" s="144"/>
      <c r="B593" s="144"/>
      <c r="C593" s="144"/>
      <c r="D593" s="144"/>
      <c r="E593" s="144"/>
      <c r="F593" s="146"/>
      <c r="G593" s="145"/>
      <c r="H593" s="145"/>
      <c r="I593" s="145"/>
      <c r="J593" s="145"/>
      <c r="K593" s="144"/>
      <c r="L593" s="144"/>
      <c r="M593" s="144"/>
      <c r="N593" s="144"/>
      <c r="O593" s="144"/>
      <c r="P593" s="146"/>
      <c r="Q593" s="144"/>
      <c r="R593" s="144"/>
    </row>
    <row r="594" spans="1:18">
      <c r="A594" s="144"/>
      <c r="B594" s="144"/>
      <c r="C594" s="144"/>
      <c r="D594" s="144"/>
      <c r="E594" s="144"/>
      <c r="F594" s="146"/>
      <c r="G594" s="145"/>
      <c r="H594" s="145"/>
      <c r="I594" s="145"/>
      <c r="J594" s="145"/>
      <c r="K594" s="144"/>
      <c r="L594" s="144"/>
      <c r="M594" s="144"/>
      <c r="N594" s="144"/>
      <c r="O594" s="144"/>
      <c r="P594" s="146"/>
      <c r="Q594" s="144"/>
      <c r="R594" s="144"/>
    </row>
    <row r="595" spans="1:18">
      <c r="A595" s="144"/>
      <c r="B595" s="144"/>
      <c r="C595" s="144"/>
      <c r="D595" s="144"/>
      <c r="E595" s="144"/>
      <c r="F595" s="146"/>
      <c r="G595" s="145"/>
      <c r="H595" s="145"/>
      <c r="I595" s="145"/>
      <c r="J595" s="145"/>
      <c r="K595" s="144"/>
      <c r="L595" s="144"/>
      <c r="M595" s="144"/>
      <c r="N595" s="144"/>
      <c r="O595" s="144"/>
      <c r="P595" s="146"/>
      <c r="Q595" s="144"/>
      <c r="R595" s="144"/>
    </row>
    <row r="596" spans="1:18">
      <c r="A596" s="144"/>
      <c r="B596" s="144"/>
      <c r="C596" s="144"/>
      <c r="D596" s="144"/>
      <c r="E596" s="144"/>
      <c r="F596" s="146"/>
      <c r="G596" s="145"/>
      <c r="H596" s="145"/>
      <c r="I596" s="145"/>
      <c r="J596" s="145"/>
      <c r="K596" s="144"/>
      <c r="L596" s="144"/>
      <c r="M596" s="144"/>
      <c r="N596" s="144"/>
      <c r="O596" s="144"/>
      <c r="P596" s="146"/>
      <c r="Q596" s="144"/>
      <c r="R596" s="144"/>
    </row>
    <row r="597" spans="1:18">
      <c r="A597" s="144"/>
      <c r="B597" s="144"/>
      <c r="C597" s="144"/>
      <c r="D597" s="144"/>
      <c r="E597" s="144"/>
      <c r="F597" s="146"/>
      <c r="G597" s="145"/>
      <c r="H597" s="145"/>
      <c r="I597" s="145"/>
      <c r="J597" s="145"/>
      <c r="K597" s="144"/>
      <c r="L597" s="144"/>
      <c r="M597" s="144"/>
      <c r="N597" s="144"/>
      <c r="O597" s="144"/>
      <c r="P597" s="146"/>
      <c r="Q597" s="144"/>
      <c r="R597" s="144"/>
    </row>
    <row r="598" spans="1:18">
      <c r="A598" s="144"/>
      <c r="B598" s="144"/>
      <c r="C598" s="144"/>
      <c r="D598" s="144"/>
      <c r="E598" s="144"/>
      <c r="F598" s="146"/>
      <c r="G598" s="145"/>
      <c r="H598" s="145"/>
      <c r="I598" s="145"/>
      <c r="J598" s="145"/>
      <c r="K598" s="144"/>
      <c r="L598" s="144"/>
      <c r="M598" s="144"/>
      <c r="N598" s="144"/>
      <c r="O598" s="144"/>
      <c r="P598" s="146"/>
      <c r="Q598" s="144"/>
      <c r="R598" s="144"/>
    </row>
    <row r="599" spans="1:18">
      <c r="A599" s="144"/>
      <c r="B599" s="144"/>
      <c r="C599" s="144"/>
      <c r="D599" s="144"/>
      <c r="E599" s="144"/>
      <c r="F599" s="146"/>
      <c r="G599" s="145"/>
      <c r="H599" s="145"/>
      <c r="I599" s="145"/>
      <c r="J599" s="145"/>
      <c r="K599" s="144"/>
      <c r="L599" s="144"/>
      <c r="M599" s="144"/>
      <c r="N599" s="144"/>
      <c r="O599" s="144"/>
      <c r="P599" s="146"/>
      <c r="Q599" s="144"/>
      <c r="R599" s="144"/>
    </row>
    <row r="600" spans="1:18">
      <c r="A600" s="144"/>
      <c r="B600" s="144"/>
      <c r="C600" s="144"/>
      <c r="D600" s="144"/>
      <c r="E600" s="144"/>
      <c r="F600" s="146"/>
      <c r="G600" s="145"/>
      <c r="H600" s="145"/>
      <c r="I600" s="145"/>
      <c r="J600" s="145"/>
      <c r="K600" s="144"/>
      <c r="L600" s="144"/>
      <c r="M600" s="144"/>
      <c r="N600" s="144"/>
      <c r="O600" s="144"/>
      <c r="P600" s="146"/>
      <c r="Q600" s="144"/>
      <c r="R600" s="144"/>
    </row>
    <row r="601" spans="1:18">
      <c r="A601" s="144"/>
      <c r="B601" s="144"/>
      <c r="C601" s="144"/>
      <c r="D601" s="144"/>
      <c r="E601" s="144"/>
      <c r="F601" s="146"/>
      <c r="G601" s="145"/>
      <c r="H601" s="145"/>
      <c r="I601" s="145"/>
      <c r="J601" s="145"/>
      <c r="K601" s="144"/>
      <c r="L601" s="144"/>
      <c r="M601" s="144"/>
      <c r="N601" s="144"/>
      <c r="O601" s="144"/>
      <c r="P601" s="146"/>
      <c r="Q601" s="144"/>
      <c r="R601" s="144"/>
    </row>
    <row r="602" spans="1:18">
      <c r="A602" s="144"/>
      <c r="B602" s="144"/>
      <c r="C602" s="144"/>
      <c r="D602" s="144"/>
      <c r="E602" s="144"/>
      <c r="F602" s="146"/>
      <c r="G602" s="145"/>
      <c r="H602" s="145"/>
      <c r="I602" s="145"/>
      <c r="J602" s="145"/>
      <c r="K602" s="144"/>
      <c r="L602" s="144"/>
      <c r="M602" s="144"/>
      <c r="N602" s="144"/>
      <c r="O602" s="144"/>
      <c r="P602" s="146"/>
      <c r="Q602" s="144"/>
      <c r="R602" s="144"/>
    </row>
    <row r="603" spans="1:18">
      <c r="A603" s="144"/>
      <c r="B603" s="144"/>
      <c r="C603" s="144"/>
      <c r="D603" s="144"/>
      <c r="E603" s="144"/>
      <c r="F603" s="146"/>
      <c r="G603" s="145"/>
      <c r="H603" s="145"/>
      <c r="I603" s="145"/>
      <c r="J603" s="145"/>
      <c r="K603" s="144"/>
      <c r="L603" s="144"/>
      <c r="M603" s="144"/>
      <c r="N603" s="144"/>
      <c r="O603" s="144"/>
      <c r="P603" s="146"/>
      <c r="Q603" s="144"/>
      <c r="R603" s="144"/>
    </row>
    <row r="604" spans="1:18">
      <c r="A604" s="144"/>
      <c r="B604" s="144"/>
      <c r="C604" s="144"/>
      <c r="D604" s="144"/>
      <c r="E604" s="144"/>
      <c r="F604" s="146"/>
      <c r="G604" s="145"/>
      <c r="H604" s="145"/>
      <c r="I604" s="145"/>
      <c r="J604" s="145"/>
      <c r="K604" s="144"/>
      <c r="L604" s="144"/>
      <c r="M604" s="144"/>
      <c r="N604" s="144"/>
      <c r="O604" s="144"/>
      <c r="P604" s="146"/>
      <c r="Q604" s="144"/>
      <c r="R604" s="144"/>
    </row>
    <row r="605" spans="1:18">
      <c r="A605" s="144"/>
      <c r="B605" s="144"/>
      <c r="C605" s="144"/>
      <c r="D605" s="144"/>
      <c r="E605" s="144"/>
      <c r="F605" s="146"/>
      <c r="G605" s="145"/>
      <c r="H605" s="145"/>
      <c r="I605" s="145"/>
      <c r="J605" s="145"/>
      <c r="K605" s="144"/>
      <c r="L605" s="144"/>
      <c r="M605" s="144"/>
      <c r="N605" s="144"/>
      <c r="O605" s="144"/>
      <c r="P605" s="146"/>
      <c r="Q605" s="144"/>
      <c r="R605" s="144"/>
    </row>
    <row r="606" spans="1:18">
      <c r="A606" s="144"/>
      <c r="B606" s="144"/>
      <c r="C606" s="144"/>
      <c r="D606" s="144"/>
      <c r="E606" s="144"/>
      <c r="F606" s="146"/>
      <c r="G606" s="145"/>
      <c r="H606" s="145"/>
      <c r="I606" s="145"/>
      <c r="J606" s="145"/>
      <c r="K606" s="144"/>
      <c r="L606" s="144"/>
      <c r="M606" s="144"/>
      <c r="N606" s="144"/>
      <c r="O606" s="144"/>
      <c r="P606" s="146"/>
      <c r="Q606" s="144"/>
      <c r="R606" s="144"/>
    </row>
    <row r="607" spans="1:18">
      <c r="A607" s="144"/>
      <c r="B607" s="144"/>
      <c r="C607" s="144"/>
      <c r="D607" s="144"/>
      <c r="E607" s="144"/>
      <c r="F607" s="146"/>
      <c r="G607" s="145"/>
      <c r="H607" s="145"/>
      <c r="I607" s="145"/>
      <c r="J607" s="145"/>
      <c r="K607" s="144"/>
      <c r="L607" s="144"/>
      <c r="M607" s="144"/>
      <c r="N607" s="144"/>
      <c r="O607" s="144"/>
      <c r="P607" s="146"/>
      <c r="Q607" s="144"/>
      <c r="R607" s="144"/>
    </row>
    <row r="608" spans="1:18">
      <c r="A608" s="144"/>
      <c r="B608" s="144"/>
      <c r="C608" s="144"/>
      <c r="D608" s="144"/>
      <c r="E608" s="144"/>
      <c r="F608" s="146"/>
      <c r="G608" s="145"/>
      <c r="H608" s="145"/>
      <c r="I608" s="145"/>
      <c r="J608" s="145"/>
      <c r="K608" s="144"/>
      <c r="L608" s="144"/>
      <c r="M608" s="144"/>
      <c r="N608" s="144"/>
      <c r="O608" s="144"/>
      <c r="P608" s="146"/>
      <c r="Q608" s="144"/>
      <c r="R608" s="144"/>
    </row>
    <row r="609" spans="1:18">
      <c r="A609" s="144"/>
      <c r="B609" s="144"/>
      <c r="C609" s="144"/>
      <c r="D609" s="144"/>
      <c r="E609" s="144"/>
      <c r="F609" s="146"/>
      <c r="G609" s="145"/>
      <c r="H609" s="145"/>
      <c r="I609" s="145"/>
      <c r="J609" s="145"/>
      <c r="K609" s="144"/>
      <c r="L609" s="144"/>
      <c r="M609" s="144"/>
      <c r="N609" s="144"/>
      <c r="O609" s="144"/>
      <c r="P609" s="146"/>
      <c r="Q609" s="144"/>
      <c r="R609" s="144"/>
    </row>
    <row r="610" spans="1:18">
      <c r="A610" s="144"/>
      <c r="B610" s="144"/>
      <c r="C610" s="144"/>
      <c r="D610" s="144"/>
      <c r="E610" s="144"/>
      <c r="F610" s="146"/>
      <c r="G610" s="145"/>
      <c r="H610" s="145"/>
      <c r="I610" s="145"/>
      <c r="J610" s="145"/>
      <c r="K610" s="144"/>
      <c r="L610" s="144"/>
      <c r="M610" s="144"/>
      <c r="N610" s="144"/>
      <c r="O610" s="144"/>
      <c r="P610" s="146"/>
      <c r="Q610" s="144"/>
      <c r="R610" s="144"/>
    </row>
    <row r="611" spans="1:18">
      <c r="A611" s="144"/>
      <c r="B611" s="144"/>
      <c r="C611" s="144"/>
      <c r="D611" s="144"/>
      <c r="E611" s="144"/>
      <c r="F611" s="146"/>
      <c r="G611" s="145"/>
      <c r="H611" s="145"/>
      <c r="I611" s="145"/>
      <c r="J611" s="145"/>
      <c r="K611" s="144"/>
      <c r="L611" s="144"/>
      <c r="M611" s="144"/>
      <c r="N611" s="144"/>
      <c r="O611" s="144"/>
      <c r="P611" s="146"/>
      <c r="Q611" s="144"/>
      <c r="R611" s="144"/>
    </row>
    <row r="612" spans="1:18">
      <c r="A612" s="144"/>
      <c r="B612" s="144"/>
      <c r="C612" s="144"/>
      <c r="D612" s="144"/>
      <c r="E612" s="144"/>
      <c r="F612" s="146"/>
      <c r="G612" s="145"/>
      <c r="H612" s="145"/>
      <c r="I612" s="145"/>
      <c r="J612" s="145"/>
      <c r="K612" s="144"/>
      <c r="L612" s="144"/>
      <c r="M612" s="144"/>
      <c r="N612" s="144"/>
      <c r="O612" s="144"/>
      <c r="P612" s="146"/>
      <c r="Q612" s="144"/>
      <c r="R612" s="144"/>
    </row>
    <row r="613" spans="1:18">
      <c r="A613" s="144"/>
      <c r="B613" s="144"/>
      <c r="C613" s="144"/>
      <c r="D613" s="144"/>
      <c r="E613" s="144"/>
      <c r="F613" s="146"/>
      <c r="G613" s="145"/>
      <c r="H613" s="145"/>
      <c r="I613" s="145"/>
      <c r="J613" s="145"/>
      <c r="K613" s="144"/>
      <c r="L613" s="144"/>
      <c r="M613" s="144"/>
      <c r="N613" s="144"/>
      <c r="O613" s="144"/>
      <c r="P613" s="146"/>
      <c r="Q613" s="144"/>
      <c r="R613" s="144"/>
    </row>
    <row r="614" spans="1:18">
      <c r="A614" s="144"/>
      <c r="B614" s="144"/>
      <c r="C614" s="144"/>
      <c r="D614" s="144"/>
      <c r="E614" s="144"/>
      <c r="F614" s="146"/>
      <c r="G614" s="145"/>
      <c r="H614" s="145"/>
      <c r="I614" s="145"/>
      <c r="J614" s="145"/>
      <c r="K614" s="144"/>
      <c r="L614" s="144"/>
      <c r="M614" s="144"/>
      <c r="N614" s="144"/>
      <c r="O614" s="144"/>
      <c r="P614" s="146"/>
      <c r="Q614" s="144"/>
      <c r="R614" s="144"/>
    </row>
    <row r="615" spans="1:18">
      <c r="A615" s="144"/>
      <c r="B615" s="144"/>
      <c r="C615" s="144"/>
      <c r="D615" s="144"/>
      <c r="E615" s="144"/>
      <c r="F615" s="146"/>
      <c r="G615" s="145"/>
      <c r="H615" s="145"/>
      <c r="I615" s="145"/>
      <c r="J615" s="145"/>
      <c r="K615" s="144"/>
      <c r="L615" s="144"/>
      <c r="M615" s="144"/>
      <c r="N615" s="144"/>
      <c r="O615" s="144"/>
      <c r="P615" s="146"/>
      <c r="Q615" s="144"/>
      <c r="R615" s="144"/>
    </row>
    <row r="616" spans="1:18">
      <c r="A616" s="144"/>
      <c r="B616" s="144"/>
      <c r="C616" s="144"/>
      <c r="D616" s="144"/>
      <c r="E616" s="144"/>
      <c r="F616" s="146"/>
      <c r="G616" s="145"/>
      <c r="H616" s="145"/>
      <c r="I616" s="145"/>
      <c r="J616" s="145"/>
      <c r="K616" s="144"/>
      <c r="L616" s="144"/>
      <c r="M616" s="144"/>
      <c r="N616" s="144"/>
      <c r="O616" s="144"/>
      <c r="P616" s="146"/>
      <c r="Q616" s="144"/>
      <c r="R616" s="144"/>
    </row>
    <row r="617" spans="1:18">
      <c r="A617" s="144"/>
      <c r="B617" s="144"/>
      <c r="C617" s="144"/>
      <c r="D617" s="144"/>
      <c r="E617" s="144"/>
      <c r="F617" s="146"/>
      <c r="G617" s="145"/>
      <c r="H617" s="145"/>
      <c r="I617" s="145"/>
      <c r="J617" s="145"/>
      <c r="K617" s="144"/>
      <c r="L617" s="144"/>
      <c r="M617" s="144"/>
      <c r="N617" s="144"/>
      <c r="O617" s="144"/>
      <c r="P617" s="146"/>
      <c r="Q617" s="144"/>
      <c r="R617" s="144"/>
    </row>
    <row r="618" spans="1:18">
      <c r="A618" s="144"/>
      <c r="B618" s="144"/>
      <c r="C618" s="144"/>
      <c r="D618" s="144"/>
      <c r="E618" s="144"/>
      <c r="F618" s="146"/>
      <c r="G618" s="145"/>
      <c r="H618" s="145"/>
      <c r="I618" s="145"/>
      <c r="J618" s="145"/>
      <c r="K618" s="144"/>
      <c r="L618" s="144"/>
      <c r="M618" s="144"/>
      <c r="N618" s="144"/>
      <c r="O618" s="144"/>
      <c r="P618" s="146"/>
      <c r="Q618" s="144"/>
      <c r="R618" s="144"/>
    </row>
    <row r="619" spans="1:18">
      <c r="A619" s="144"/>
      <c r="B619" s="144"/>
      <c r="C619" s="144"/>
      <c r="D619" s="144"/>
      <c r="E619" s="144"/>
      <c r="F619" s="146"/>
      <c r="G619" s="145"/>
      <c r="H619" s="145"/>
      <c r="I619" s="145"/>
      <c r="J619" s="145"/>
      <c r="K619" s="144"/>
      <c r="L619" s="144"/>
      <c r="M619" s="144"/>
      <c r="N619" s="144"/>
      <c r="O619" s="144"/>
      <c r="P619" s="146"/>
      <c r="Q619" s="144"/>
      <c r="R619" s="144"/>
    </row>
    <row r="620" spans="1:18">
      <c r="A620" s="144"/>
      <c r="B620" s="144"/>
      <c r="C620" s="144"/>
      <c r="D620" s="144"/>
      <c r="E620" s="144"/>
      <c r="F620" s="146"/>
      <c r="G620" s="145"/>
      <c r="H620" s="145"/>
      <c r="I620" s="145"/>
      <c r="J620" s="145"/>
      <c r="K620" s="144"/>
      <c r="L620" s="144"/>
      <c r="M620" s="144"/>
      <c r="N620" s="144"/>
      <c r="O620" s="144"/>
      <c r="P620" s="146"/>
      <c r="Q620" s="144"/>
      <c r="R620" s="144"/>
    </row>
    <row r="621" spans="1:18">
      <c r="A621" s="144"/>
      <c r="B621" s="144"/>
      <c r="C621" s="144"/>
      <c r="D621" s="144"/>
      <c r="E621" s="144"/>
      <c r="F621" s="146"/>
      <c r="G621" s="145"/>
      <c r="H621" s="145"/>
      <c r="I621" s="145"/>
      <c r="J621" s="145"/>
      <c r="K621" s="144"/>
      <c r="L621" s="144"/>
      <c r="M621" s="144"/>
      <c r="N621" s="144"/>
      <c r="O621" s="144"/>
      <c r="P621" s="146"/>
      <c r="Q621" s="144"/>
      <c r="R621" s="144"/>
    </row>
    <row r="622" spans="1:18">
      <c r="A622" s="144"/>
      <c r="B622" s="144"/>
      <c r="C622" s="144"/>
      <c r="D622" s="144"/>
      <c r="E622" s="144"/>
      <c r="F622" s="146"/>
      <c r="G622" s="145"/>
      <c r="H622" s="145"/>
      <c r="I622" s="145"/>
      <c r="J622" s="145"/>
      <c r="K622" s="144"/>
      <c r="L622" s="144"/>
      <c r="M622" s="144"/>
      <c r="N622" s="144"/>
      <c r="O622" s="144"/>
      <c r="P622" s="146"/>
      <c r="Q622" s="144"/>
      <c r="R622" s="144"/>
    </row>
    <row r="623" spans="1:18">
      <c r="A623" s="144"/>
      <c r="B623" s="144"/>
      <c r="C623" s="144"/>
      <c r="D623" s="144"/>
      <c r="E623" s="144"/>
      <c r="F623" s="146"/>
      <c r="G623" s="145"/>
      <c r="H623" s="145"/>
      <c r="I623" s="145"/>
      <c r="J623" s="145"/>
      <c r="K623" s="144"/>
      <c r="L623" s="144"/>
      <c r="M623" s="144"/>
      <c r="N623" s="144"/>
      <c r="O623" s="144"/>
      <c r="P623" s="146"/>
      <c r="Q623" s="144"/>
      <c r="R623" s="144"/>
    </row>
    <row r="624" spans="1:18">
      <c r="A624" s="144"/>
      <c r="B624" s="144"/>
      <c r="C624" s="144"/>
      <c r="D624" s="144"/>
      <c r="E624" s="144"/>
      <c r="F624" s="146"/>
      <c r="G624" s="145"/>
      <c r="H624" s="145"/>
      <c r="I624" s="145"/>
      <c r="J624" s="145"/>
      <c r="K624" s="144"/>
      <c r="L624" s="144"/>
      <c r="M624" s="144"/>
      <c r="N624" s="144"/>
      <c r="O624" s="144"/>
      <c r="P624" s="146"/>
      <c r="Q624" s="144"/>
      <c r="R624" s="144"/>
    </row>
    <row r="625" spans="1:18">
      <c r="A625" s="144"/>
      <c r="B625" s="144"/>
      <c r="C625" s="144"/>
      <c r="D625" s="144"/>
      <c r="E625" s="144"/>
      <c r="F625" s="146"/>
      <c r="G625" s="145"/>
      <c r="H625" s="145"/>
      <c r="I625" s="145"/>
      <c r="J625" s="145"/>
      <c r="K625" s="144"/>
      <c r="L625" s="144"/>
      <c r="M625" s="144"/>
      <c r="N625" s="144"/>
      <c r="O625" s="144"/>
      <c r="P625" s="146"/>
      <c r="Q625" s="144"/>
      <c r="R625" s="144"/>
    </row>
    <row r="626" spans="1:18">
      <c r="A626" s="144"/>
      <c r="B626" s="144"/>
      <c r="C626" s="144"/>
      <c r="D626" s="144"/>
      <c r="E626" s="144"/>
      <c r="F626" s="146"/>
      <c r="G626" s="145"/>
      <c r="H626" s="145"/>
      <c r="I626" s="145"/>
      <c r="J626" s="145"/>
      <c r="K626" s="144"/>
      <c r="L626" s="144"/>
      <c r="M626" s="144"/>
      <c r="N626" s="144"/>
      <c r="O626" s="144"/>
      <c r="P626" s="146"/>
      <c r="Q626" s="144"/>
      <c r="R626" s="144"/>
    </row>
    <row r="627" spans="1:18">
      <c r="A627" s="144"/>
      <c r="B627" s="144"/>
      <c r="C627" s="144"/>
      <c r="D627" s="144"/>
      <c r="E627" s="144"/>
      <c r="F627" s="146"/>
      <c r="G627" s="145"/>
      <c r="H627" s="145"/>
      <c r="I627" s="145"/>
      <c r="J627" s="145"/>
      <c r="K627" s="144"/>
      <c r="L627" s="144"/>
      <c r="M627" s="144"/>
      <c r="N627" s="144"/>
      <c r="O627" s="144"/>
      <c r="P627" s="146"/>
      <c r="Q627" s="144"/>
      <c r="R627" s="144"/>
    </row>
    <row r="628" spans="1:18">
      <c r="A628" s="144"/>
      <c r="B628" s="144"/>
      <c r="C628" s="144"/>
      <c r="D628" s="144"/>
      <c r="E628" s="144"/>
      <c r="F628" s="146"/>
      <c r="G628" s="145"/>
      <c r="H628" s="145"/>
      <c r="I628" s="145"/>
      <c r="J628" s="145"/>
      <c r="K628" s="144"/>
      <c r="L628" s="144"/>
      <c r="M628" s="144"/>
      <c r="N628" s="144"/>
      <c r="O628" s="144"/>
      <c r="P628" s="146"/>
      <c r="Q628" s="144"/>
      <c r="R628" s="144"/>
    </row>
    <row r="629" spans="1:18">
      <c r="A629" s="144"/>
      <c r="B629" s="144"/>
      <c r="C629" s="144"/>
      <c r="D629" s="144"/>
      <c r="E629" s="144"/>
      <c r="F629" s="146"/>
      <c r="G629" s="145"/>
      <c r="H629" s="145"/>
      <c r="I629" s="145"/>
      <c r="J629" s="145"/>
      <c r="K629" s="144"/>
      <c r="L629" s="144"/>
      <c r="M629" s="144"/>
      <c r="N629" s="144"/>
      <c r="O629" s="144"/>
      <c r="P629" s="146"/>
      <c r="Q629" s="144"/>
      <c r="R629" s="144"/>
    </row>
    <row r="630" spans="1:18">
      <c r="A630" s="144"/>
      <c r="B630" s="144"/>
      <c r="C630" s="144"/>
      <c r="D630" s="144"/>
      <c r="E630" s="144"/>
      <c r="F630" s="146"/>
      <c r="G630" s="145"/>
      <c r="H630" s="145"/>
      <c r="I630" s="145"/>
      <c r="J630" s="145"/>
      <c r="K630" s="144"/>
      <c r="L630" s="144"/>
      <c r="M630" s="144"/>
      <c r="N630" s="144"/>
      <c r="O630" s="144"/>
      <c r="P630" s="146"/>
      <c r="Q630" s="144"/>
      <c r="R630" s="144"/>
    </row>
    <row r="631" spans="1:18">
      <c r="A631" s="144"/>
      <c r="B631" s="144"/>
      <c r="C631" s="144"/>
      <c r="D631" s="144"/>
      <c r="E631" s="144"/>
      <c r="F631" s="146"/>
      <c r="G631" s="145"/>
      <c r="H631" s="145"/>
      <c r="I631" s="145"/>
      <c r="J631" s="145"/>
      <c r="K631" s="144"/>
      <c r="L631" s="144"/>
      <c r="M631" s="144"/>
      <c r="N631" s="144"/>
      <c r="O631" s="144"/>
      <c r="P631" s="146"/>
      <c r="Q631" s="144"/>
      <c r="R631" s="144"/>
    </row>
    <row r="632" spans="1:18">
      <c r="A632" s="144"/>
      <c r="B632" s="144"/>
      <c r="C632" s="144"/>
      <c r="D632" s="144"/>
      <c r="E632" s="144"/>
      <c r="F632" s="146"/>
      <c r="G632" s="145"/>
      <c r="H632" s="145"/>
      <c r="I632" s="145"/>
      <c r="J632" s="145"/>
      <c r="K632" s="144"/>
      <c r="L632" s="144"/>
      <c r="M632" s="144"/>
      <c r="N632" s="144"/>
      <c r="O632" s="144"/>
      <c r="P632" s="146"/>
      <c r="Q632" s="144"/>
      <c r="R632" s="144"/>
    </row>
    <row r="633" spans="1:18">
      <c r="A633" s="144"/>
      <c r="B633" s="144"/>
      <c r="C633" s="144"/>
      <c r="D633" s="144"/>
      <c r="E633" s="144"/>
      <c r="F633" s="146"/>
      <c r="G633" s="145"/>
      <c r="H633" s="145"/>
      <c r="I633" s="145"/>
      <c r="J633" s="145"/>
      <c r="K633" s="144"/>
      <c r="L633" s="144"/>
      <c r="M633" s="144"/>
      <c r="N633" s="144"/>
      <c r="O633" s="144"/>
      <c r="P633" s="146"/>
      <c r="Q633" s="144"/>
      <c r="R633" s="144"/>
    </row>
    <row r="634" spans="1:18">
      <c r="A634" s="144"/>
      <c r="B634" s="144"/>
      <c r="C634" s="144"/>
      <c r="D634" s="144"/>
      <c r="E634" s="144"/>
      <c r="F634" s="146"/>
      <c r="G634" s="145"/>
      <c r="H634" s="145"/>
      <c r="I634" s="145"/>
      <c r="J634" s="145"/>
      <c r="K634" s="144"/>
      <c r="L634" s="144"/>
      <c r="M634" s="144"/>
      <c r="N634" s="144"/>
      <c r="O634" s="144"/>
      <c r="P634" s="146"/>
      <c r="Q634" s="144"/>
      <c r="R634" s="144"/>
    </row>
    <row r="635" spans="1:18">
      <c r="A635" s="144"/>
      <c r="B635" s="144"/>
      <c r="C635" s="144"/>
      <c r="D635" s="144"/>
      <c r="E635" s="144"/>
      <c r="F635" s="146"/>
      <c r="G635" s="145"/>
      <c r="H635" s="145"/>
      <c r="I635" s="145"/>
      <c r="J635" s="145"/>
      <c r="K635" s="144"/>
      <c r="L635" s="144"/>
      <c r="M635" s="144"/>
      <c r="N635" s="144"/>
      <c r="O635" s="144"/>
      <c r="P635" s="146"/>
      <c r="Q635" s="144"/>
      <c r="R635" s="144"/>
    </row>
    <row r="636" spans="1:18">
      <c r="A636" s="144"/>
      <c r="B636" s="144"/>
      <c r="C636" s="144"/>
      <c r="D636" s="144"/>
      <c r="E636" s="144"/>
      <c r="F636" s="146"/>
      <c r="G636" s="145"/>
      <c r="H636" s="145"/>
      <c r="I636" s="145"/>
      <c r="J636" s="145"/>
      <c r="K636" s="144"/>
      <c r="L636" s="144"/>
      <c r="M636" s="144"/>
      <c r="N636" s="144"/>
      <c r="O636" s="144"/>
      <c r="P636" s="146"/>
      <c r="Q636" s="144"/>
      <c r="R636" s="144"/>
    </row>
    <row r="637" spans="1:18">
      <c r="A637" s="144"/>
      <c r="B637" s="144"/>
      <c r="C637" s="144"/>
      <c r="D637" s="144"/>
      <c r="E637" s="144"/>
      <c r="F637" s="146"/>
      <c r="G637" s="145"/>
      <c r="H637" s="145"/>
      <c r="I637" s="145"/>
      <c r="J637" s="145"/>
      <c r="K637" s="144"/>
      <c r="L637" s="144"/>
      <c r="M637" s="144"/>
      <c r="N637" s="144"/>
      <c r="O637" s="144"/>
      <c r="P637" s="146"/>
      <c r="Q637" s="144"/>
      <c r="R637" s="144"/>
    </row>
    <row r="638" spans="1:18">
      <c r="A638" s="144"/>
      <c r="B638" s="144"/>
      <c r="C638" s="144"/>
      <c r="D638" s="144"/>
      <c r="E638" s="144"/>
      <c r="F638" s="146"/>
      <c r="G638" s="145"/>
      <c r="H638" s="145"/>
      <c r="I638" s="145"/>
      <c r="J638" s="145"/>
      <c r="K638" s="144"/>
      <c r="L638" s="144"/>
      <c r="M638" s="144"/>
      <c r="N638" s="144"/>
      <c r="O638" s="144"/>
      <c r="P638" s="146"/>
      <c r="Q638" s="144"/>
      <c r="R638" s="144"/>
    </row>
    <row r="639" spans="1:18">
      <c r="A639" s="144"/>
      <c r="B639" s="144"/>
      <c r="C639" s="144"/>
      <c r="D639" s="144"/>
      <c r="E639" s="144"/>
      <c r="F639" s="146"/>
      <c r="G639" s="145"/>
      <c r="H639" s="145"/>
      <c r="I639" s="145"/>
      <c r="J639" s="145"/>
      <c r="K639" s="144"/>
      <c r="L639" s="144"/>
      <c r="M639" s="144"/>
      <c r="N639" s="144"/>
      <c r="O639" s="144"/>
      <c r="P639" s="146"/>
      <c r="Q639" s="144"/>
      <c r="R639" s="144"/>
    </row>
    <row r="640" spans="1:18">
      <c r="A640" s="144"/>
      <c r="B640" s="144"/>
      <c r="C640" s="144"/>
      <c r="D640" s="144"/>
      <c r="E640" s="144"/>
      <c r="F640" s="146"/>
      <c r="G640" s="145"/>
      <c r="H640" s="145"/>
      <c r="I640" s="145"/>
      <c r="J640" s="145"/>
      <c r="K640" s="144"/>
      <c r="L640" s="144"/>
      <c r="M640" s="144"/>
      <c r="N640" s="144"/>
      <c r="O640" s="144"/>
      <c r="P640" s="146"/>
      <c r="Q640" s="144"/>
      <c r="R640" s="144"/>
    </row>
    <row r="641" spans="1:18">
      <c r="A641" s="144"/>
      <c r="B641" s="144"/>
      <c r="C641" s="144"/>
      <c r="D641" s="144"/>
      <c r="E641" s="144"/>
      <c r="F641" s="146"/>
      <c r="G641" s="145"/>
      <c r="H641" s="145"/>
      <c r="I641" s="145"/>
      <c r="J641" s="145"/>
      <c r="K641" s="144"/>
      <c r="L641" s="144"/>
      <c r="M641" s="144"/>
      <c r="N641" s="144"/>
      <c r="O641" s="144"/>
      <c r="P641" s="146"/>
      <c r="Q641" s="144"/>
      <c r="R641" s="144"/>
    </row>
    <row r="642" spans="1:18">
      <c r="A642" s="144"/>
      <c r="B642" s="144"/>
      <c r="C642" s="144"/>
      <c r="D642" s="144"/>
      <c r="E642" s="144"/>
      <c r="F642" s="146"/>
      <c r="G642" s="145"/>
      <c r="H642" s="145"/>
      <c r="I642" s="145"/>
      <c r="J642" s="145"/>
      <c r="K642" s="144"/>
      <c r="L642" s="144"/>
      <c r="M642" s="144"/>
      <c r="N642" s="144"/>
      <c r="O642" s="144"/>
      <c r="P642" s="146"/>
      <c r="Q642" s="144"/>
      <c r="R642" s="144"/>
    </row>
    <row r="643" spans="1:18">
      <c r="A643" s="144"/>
      <c r="B643" s="144"/>
      <c r="C643" s="144"/>
      <c r="D643" s="144"/>
      <c r="E643" s="144"/>
      <c r="F643" s="146"/>
      <c r="G643" s="145"/>
      <c r="H643" s="145"/>
      <c r="I643" s="145"/>
      <c r="J643" s="145"/>
      <c r="K643" s="144"/>
      <c r="L643" s="144"/>
      <c r="M643" s="144"/>
      <c r="N643" s="144"/>
      <c r="O643" s="144"/>
      <c r="P643" s="146"/>
      <c r="Q643" s="144"/>
      <c r="R643" s="144"/>
    </row>
    <row r="644" spans="1:18">
      <c r="A644" s="144"/>
      <c r="B644" s="144"/>
      <c r="C644" s="144"/>
      <c r="D644" s="144"/>
      <c r="E644" s="144"/>
      <c r="F644" s="146"/>
      <c r="G644" s="145"/>
      <c r="H644" s="145"/>
      <c r="I644" s="145"/>
      <c r="J644" s="145"/>
      <c r="K644" s="144"/>
      <c r="L644" s="144"/>
      <c r="M644" s="144"/>
      <c r="N644" s="144"/>
      <c r="O644" s="144"/>
      <c r="P644" s="146"/>
      <c r="Q644" s="144"/>
      <c r="R644" s="144"/>
    </row>
    <row r="645" spans="1:18">
      <c r="A645" s="144"/>
      <c r="B645" s="144"/>
      <c r="C645" s="144"/>
      <c r="D645" s="144"/>
      <c r="E645" s="144"/>
      <c r="F645" s="146"/>
      <c r="G645" s="145"/>
      <c r="H645" s="145"/>
      <c r="I645" s="145"/>
      <c r="J645" s="145"/>
      <c r="K645" s="144"/>
      <c r="L645" s="144"/>
      <c r="M645" s="144"/>
      <c r="N645" s="144"/>
      <c r="O645" s="144"/>
      <c r="P645" s="146"/>
      <c r="Q645" s="144"/>
      <c r="R645" s="144"/>
    </row>
    <row r="646" spans="1:18">
      <c r="A646" s="144"/>
      <c r="B646" s="144"/>
      <c r="C646" s="144"/>
      <c r="D646" s="144"/>
      <c r="E646" s="144"/>
      <c r="F646" s="146"/>
      <c r="G646" s="145"/>
      <c r="H646" s="145"/>
      <c r="I646" s="145"/>
      <c r="J646" s="145"/>
      <c r="K646" s="144"/>
      <c r="L646" s="144"/>
      <c r="M646" s="144"/>
      <c r="N646" s="144"/>
      <c r="O646" s="144"/>
      <c r="P646" s="146"/>
      <c r="Q646" s="144"/>
      <c r="R646" s="144"/>
    </row>
    <row r="647" spans="1:18">
      <c r="A647" s="144"/>
      <c r="B647" s="144"/>
      <c r="C647" s="144"/>
      <c r="D647" s="144"/>
      <c r="E647" s="144"/>
      <c r="F647" s="146"/>
      <c r="G647" s="145"/>
      <c r="H647" s="145"/>
      <c r="I647" s="145"/>
      <c r="J647" s="145"/>
      <c r="K647" s="144"/>
      <c r="L647" s="144"/>
      <c r="M647" s="144"/>
      <c r="N647" s="144"/>
      <c r="O647" s="144"/>
      <c r="P647" s="146"/>
      <c r="Q647" s="144"/>
      <c r="R647" s="144"/>
    </row>
    <row r="648" spans="1:18">
      <c r="A648" s="144"/>
      <c r="B648" s="144"/>
      <c r="C648" s="144"/>
      <c r="D648" s="144"/>
      <c r="E648" s="144"/>
      <c r="F648" s="146"/>
      <c r="G648" s="145"/>
      <c r="H648" s="145"/>
      <c r="I648" s="145"/>
      <c r="J648" s="145"/>
      <c r="K648" s="144"/>
      <c r="L648" s="144"/>
      <c r="M648" s="144"/>
      <c r="N648" s="144"/>
      <c r="O648" s="144"/>
      <c r="P648" s="146"/>
      <c r="Q648" s="144"/>
      <c r="R648" s="144"/>
    </row>
    <row r="649" spans="1:18">
      <c r="A649" s="144"/>
      <c r="B649" s="144"/>
      <c r="C649" s="144"/>
      <c r="D649" s="144"/>
      <c r="E649" s="144"/>
      <c r="F649" s="146"/>
      <c r="G649" s="145"/>
      <c r="H649" s="145"/>
      <c r="I649" s="145"/>
      <c r="J649" s="145"/>
      <c r="K649" s="144"/>
      <c r="L649" s="144"/>
      <c r="M649" s="144"/>
      <c r="N649" s="144"/>
      <c r="O649" s="144"/>
      <c r="P649" s="146"/>
      <c r="Q649" s="144"/>
      <c r="R649" s="144"/>
    </row>
    <row r="650" spans="1:18">
      <c r="A650" s="144"/>
      <c r="B650" s="144"/>
      <c r="C650" s="144"/>
      <c r="D650" s="144"/>
      <c r="E650" s="144"/>
      <c r="F650" s="146"/>
      <c r="G650" s="145"/>
      <c r="H650" s="145"/>
      <c r="I650" s="145"/>
      <c r="J650" s="145"/>
      <c r="K650" s="144"/>
      <c r="L650" s="144"/>
      <c r="M650" s="144"/>
      <c r="N650" s="144"/>
      <c r="O650" s="144"/>
      <c r="P650" s="146"/>
      <c r="Q650" s="144"/>
      <c r="R650" s="144"/>
    </row>
    <row r="651" spans="1:18">
      <c r="A651" s="144"/>
      <c r="B651" s="144"/>
      <c r="C651" s="144"/>
      <c r="D651" s="144"/>
      <c r="E651" s="144"/>
      <c r="F651" s="146"/>
      <c r="G651" s="145"/>
      <c r="H651" s="145"/>
      <c r="I651" s="145"/>
      <c r="J651" s="145"/>
      <c r="K651" s="144"/>
      <c r="L651" s="144"/>
      <c r="M651" s="144"/>
      <c r="N651" s="144"/>
      <c r="O651" s="144"/>
      <c r="P651" s="146"/>
      <c r="Q651" s="144"/>
      <c r="R651" s="144"/>
    </row>
    <row r="652" spans="1:18">
      <c r="A652" s="144"/>
      <c r="B652" s="144"/>
      <c r="C652" s="144"/>
      <c r="D652" s="144"/>
      <c r="E652" s="144"/>
      <c r="F652" s="146"/>
      <c r="G652" s="145"/>
      <c r="H652" s="145"/>
      <c r="I652" s="145"/>
      <c r="J652" s="145"/>
      <c r="K652" s="144"/>
      <c r="L652" s="144"/>
      <c r="M652" s="144"/>
      <c r="N652" s="144"/>
      <c r="O652" s="144"/>
      <c r="P652" s="146"/>
      <c r="Q652" s="144"/>
      <c r="R652" s="144"/>
    </row>
    <row r="653" spans="1:18">
      <c r="A653" s="144"/>
      <c r="B653" s="144"/>
      <c r="C653" s="144"/>
      <c r="D653" s="144"/>
      <c r="E653" s="144"/>
      <c r="F653" s="146"/>
      <c r="G653" s="145"/>
      <c r="H653" s="145"/>
      <c r="I653" s="145"/>
      <c r="J653" s="145"/>
      <c r="K653" s="144"/>
      <c r="L653" s="144"/>
      <c r="M653" s="144"/>
      <c r="N653" s="144"/>
      <c r="O653" s="144"/>
      <c r="P653" s="146"/>
      <c r="Q653" s="144"/>
      <c r="R653" s="144"/>
    </row>
    <row r="654" spans="1:18">
      <c r="A654" s="144"/>
      <c r="B654" s="144"/>
      <c r="C654" s="144"/>
      <c r="D654" s="144"/>
      <c r="E654" s="144"/>
      <c r="F654" s="146"/>
      <c r="G654" s="145"/>
      <c r="H654" s="145"/>
      <c r="I654" s="145"/>
      <c r="J654" s="145"/>
      <c r="K654" s="144"/>
      <c r="L654" s="144"/>
      <c r="M654" s="144"/>
      <c r="N654" s="144"/>
      <c r="O654" s="144"/>
      <c r="P654" s="146"/>
      <c r="Q654" s="144"/>
      <c r="R654" s="144"/>
    </row>
    <row r="655" spans="1:18">
      <c r="A655" s="144"/>
      <c r="B655" s="144"/>
      <c r="C655" s="144"/>
      <c r="D655" s="144"/>
      <c r="E655" s="144"/>
      <c r="F655" s="146"/>
      <c r="G655" s="145"/>
      <c r="H655" s="145"/>
      <c r="I655" s="145"/>
      <c r="J655" s="145"/>
      <c r="K655" s="144"/>
      <c r="L655" s="144"/>
      <c r="M655" s="144"/>
      <c r="N655" s="144"/>
      <c r="O655" s="144"/>
      <c r="P655" s="146"/>
      <c r="Q655" s="144"/>
      <c r="R655" s="144"/>
    </row>
    <row r="656" spans="1:18">
      <c r="A656" s="144"/>
      <c r="B656" s="144"/>
      <c r="C656" s="144"/>
      <c r="D656" s="144"/>
      <c r="E656" s="144"/>
      <c r="F656" s="146"/>
      <c r="G656" s="145"/>
      <c r="H656" s="145"/>
      <c r="I656" s="145"/>
      <c r="J656" s="145"/>
      <c r="K656" s="144"/>
      <c r="L656" s="144"/>
      <c r="M656" s="144"/>
      <c r="N656" s="144"/>
      <c r="O656" s="144"/>
      <c r="P656" s="146"/>
      <c r="Q656" s="144"/>
      <c r="R656" s="144"/>
    </row>
    <row r="657" spans="1:18">
      <c r="A657" s="144"/>
      <c r="B657" s="144"/>
      <c r="C657" s="144"/>
      <c r="D657" s="144"/>
      <c r="E657" s="144"/>
      <c r="F657" s="146"/>
      <c r="G657" s="145"/>
      <c r="H657" s="145"/>
      <c r="I657" s="145"/>
      <c r="J657" s="145"/>
      <c r="K657" s="144"/>
      <c r="L657" s="144"/>
      <c r="M657" s="144"/>
      <c r="N657" s="144"/>
      <c r="O657" s="144"/>
      <c r="P657" s="146"/>
      <c r="Q657" s="144"/>
      <c r="R657" s="144"/>
    </row>
    <row r="658" spans="1:18">
      <c r="A658" s="144"/>
      <c r="B658" s="144"/>
      <c r="C658" s="144"/>
      <c r="D658" s="144"/>
      <c r="E658" s="144"/>
      <c r="F658" s="146"/>
      <c r="G658" s="145"/>
      <c r="H658" s="145"/>
      <c r="I658" s="145"/>
      <c r="J658" s="145"/>
      <c r="K658" s="144"/>
      <c r="L658" s="144"/>
      <c r="M658" s="144"/>
      <c r="N658" s="144"/>
      <c r="O658" s="144"/>
      <c r="P658" s="146"/>
      <c r="Q658" s="144"/>
      <c r="R658" s="144"/>
    </row>
    <row r="659" spans="1:18">
      <c r="A659" s="144"/>
      <c r="B659" s="144"/>
      <c r="C659" s="144"/>
      <c r="D659" s="144"/>
      <c r="E659" s="144"/>
      <c r="F659" s="146"/>
      <c r="G659" s="145"/>
      <c r="H659" s="145"/>
      <c r="I659" s="145"/>
      <c r="J659" s="145"/>
      <c r="K659" s="144"/>
      <c r="L659" s="144"/>
      <c r="M659" s="144"/>
      <c r="N659" s="144"/>
      <c r="O659" s="144"/>
      <c r="P659" s="146"/>
      <c r="Q659" s="144"/>
      <c r="R659" s="144"/>
    </row>
    <row r="660" spans="1:18">
      <c r="A660" s="144"/>
      <c r="B660" s="144"/>
      <c r="C660" s="144"/>
      <c r="D660" s="144"/>
      <c r="E660" s="144"/>
      <c r="F660" s="146"/>
      <c r="G660" s="145"/>
      <c r="H660" s="145"/>
      <c r="I660" s="145"/>
      <c r="J660" s="145"/>
      <c r="K660" s="144"/>
      <c r="L660" s="144"/>
      <c r="M660" s="144"/>
      <c r="N660" s="144"/>
      <c r="O660" s="144"/>
      <c r="P660" s="146"/>
      <c r="Q660" s="144"/>
      <c r="R660" s="144"/>
    </row>
    <row r="661" spans="1:18">
      <c r="A661" s="144"/>
      <c r="B661" s="144"/>
      <c r="C661" s="144"/>
      <c r="D661" s="144"/>
      <c r="E661" s="144"/>
      <c r="F661" s="146"/>
      <c r="G661" s="145"/>
      <c r="H661" s="145"/>
      <c r="I661" s="145"/>
      <c r="J661" s="145"/>
      <c r="K661" s="144"/>
      <c r="L661" s="144"/>
      <c r="M661" s="144"/>
      <c r="N661" s="144"/>
      <c r="O661" s="144"/>
      <c r="P661" s="146"/>
      <c r="Q661" s="144"/>
      <c r="R661" s="144"/>
    </row>
    <row r="662" spans="1:18">
      <c r="A662" s="144"/>
      <c r="B662" s="144"/>
      <c r="C662" s="144"/>
      <c r="D662" s="144"/>
      <c r="E662" s="144"/>
      <c r="F662" s="146"/>
      <c r="G662" s="145"/>
      <c r="H662" s="145"/>
      <c r="I662" s="145"/>
      <c r="J662" s="145"/>
      <c r="K662" s="144"/>
      <c r="L662" s="144"/>
      <c r="M662" s="144"/>
      <c r="N662" s="144"/>
      <c r="O662" s="144"/>
      <c r="P662" s="146"/>
      <c r="Q662" s="144"/>
      <c r="R662" s="144"/>
    </row>
    <row r="663" spans="1:18">
      <c r="A663" s="144"/>
      <c r="B663" s="144"/>
      <c r="C663" s="144"/>
      <c r="D663" s="144"/>
      <c r="E663" s="144"/>
      <c r="F663" s="146"/>
      <c r="G663" s="145"/>
      <c r="H663" s="145"/>
      <c r="I663" s="145"/>
      <c r="J663" s="145"/>
      <c r="K663" s="144"/>
      <c r="L663" s="144"/>
      <c r="M663" s="144"/>
      <c r="N663" s="144"/>
      <c r="O663" s="144"/>
      <c r="P663" s="146"/>
      <c r="Q663" s="144"/>
      <c r="R663" s="144"/>
    </row>
    <row r="664" spans="1:18">
      <c r="A664" s="144"/>
      <c r="B664" s="144"/>
      <c r="C664" s="144"/>
      <c r="D664" s="144"/>
      <c r="E664" s="144"/>
      <c r="F664" s="146"/>
      <c r="G664" s="145"/>
      <c r="H664" s="145"/>
      <c r="I664" s="145"/>
      <c r="J664" s="145"/>
      <c r="K664" s="144"/>
      <c r="L664" s="144"/>
      <c r="M664" s="144"/>
      <c r="N664" s="144"/>
      <c r="O664" s="144"/>
      <c r="P664" s="146"/>
      <c r="Q664" s="144"/>
      <c r="R664" s="144"/>
    </row>
    <row r="665" spans="1:18">
      <c r="A665" s="144"/>
      <c r="B665" s="144"/>
      <c r="C665" s="144"/>
      <c r="D665" s="144"/>
      <c r="E665" s="144"/>
      <c r="F665" s="146"/>
      <c r="G665" s="145"/>
      <c r="H665" s="145"/>
      <c r="I665" s="145"/>
      <c r="J665" s="145"/>
      <c r="K665" s="144"/>
      <c r="L665" s="144"/>
      <c r="M665" s="144"/>
      <c r="N665" s="144"/>
      <c r="O665" s="144"/>
      <c r="P665" s="146"/>
      <c r="Q665" s="144"/>
      <c r="R665" s="144"/>
    </row>
    <row r="666" spans="1:18">
      <c r="A666" s="144"/>
      <c r="B666" s="144"/>
      <c r="C666" s="144"/>
      <c r="D666" s="144"/>
      <c r="E666" s="144"/>
      <c r="F666" s="146"/>
      <c r="G666" s="145"/>
      <c r="H666" s="145"/>
      <c r="I666" s="145"/>
      <c r="J666" s="145"/>
      <c r="K666" s="144"/>
      <c r="L666" s="144"/>
      <c r="M666" s="144"/>
      <c r="N666" s="144"/>
      <c r="O666" s="144"/>
      <c r="P666" s="146"/>
      <c r="Q666" s="144"/>
      <c r="R666" s="144"/>
    </row>
    <row r="667" spans="1:18">
      <c r="A667" s="144"/>
      <c r="B667" s="144"/>
      <c r="C667" s="144"/>
      <c r="D667" s="144"/>
      <c r="E667" s="144"/>
      <c r="F667" s="146"/>
      <c r="G667" s="145"/>
      <c r="H667" s="145"/>
      <c r="I667" s="145"/>
      <c r="J667" s="145"/>
      <c r="K667" s="144"/>
      <c r="L667" s="144"/>
      <c r="M667" s="144"/>
      <c r="N667" s="144"/>
      <c r="O667" s="144"/>
      <c r="P667" s="146"/>
      <c r="Q667" s="144"/>
      <c r="R667" s="144"/>
    </row>
    <row r="668" spans="1:18">
      <c r="A668" s="144"/>
      <c r="B668" s="144"/>
      <c r="C668" s="144"/>
      <c r="D668" s="144"/>
      <c r="E668" s="144"/>
      <c r="F668" s="146"/>
      <c r="G668" s="145"/>
      <c r="H668" s="145"/>
      <c r="I668" s="145"/>
      <c r="J668" s="145"/>
      <c r="K668" s="144"/>
      <c r="L668" s="144"/>
      <c r="M668" s="144"/>
      <c r="N668" s="144"/>
      <c r="O668" s="144"/>
      <c r="P668" s="146"/>
      <c r="Q668" s="144"/>
      <c r="R668" s="144"/>
    </row>
    <row r="669" spans="1:18">
      <c r="A669" s="144"/>
      <c r="B669" s="144"/>
      <c r="C669" s="144"/>
      <c r="D669" s="144"/>
      <c r="E669" s="144"/>
      <c r="F669" s="146"/>
      <c r="G669" s="145"/>
      <c r="H669" s="145"/>
      <c r="I669" s="145"/>
      <c r="J669" s="145"/>
      <c r="K669" s="144"/>
      <c r="L669" s="144"/>
      <c r="M669" s="144"/>
      <c r="N669" s="144"/>
      <c r="O669" s="144"/>
      <c r="P669" s="146"/>
      <c r="Q669" s="144"/>
      <c r="R669" s="144"/>
    </row>
    <row r="670" spans="1:18">
      <c r="A670" s="144"/>
      <c r="B670" s="144"/>
      <c r="C670" s="144"/>
      <c r="D670" s="144"/>
      <c r="E670" s="144"/>
      <c r="F670" s="146"/>
      <c r="G670" s="145"/>
      <c r="H670" s="145"/>
      <c r="I670" s="145"/>
      <c r="J670" s="145"/>
      <c r="K670" s="144"/>
      <c r="L670" s="144"/>
      <c r="M670" s="144"/>
      <c r="N670" s="144"/>
      <c r="O670" s="144"/>
      <c r="P670" s="146"/>
      <c r="Q670" s="144"/>
      <c r="R670" s="144"/>
    </row>
    <row r="671" spans="1:18">
      <c r="A671" s="144"/>
      <c r="B671" s="144"/>
      <c r="C671" s="144"/>
      <c r="D671" s="144"/>
      <c r="E671" s="144"/>
      <c r="F671" s="146"/>
      <c r="G671" s="145"/>
      <c r="H671" s="145"/>
      <c r="I671" s="145"/>
      <c r="J671" s="145"/>
      <c r="K671" s="144"/>
      <c r="L671" s="144"/>
      <c r="M671" s="144"/>
      <c r="N671" s="144"/>
      <c r="O671" s="144"/>
      <c r="P671" s="146"/>
      <c r="Q671" s="144"/>
      <c r="R671" s="144"/>
    </row>
    <row r="672" spans="1:18">
      <c r="A672" s="144"/>
      <c r="B672" s="144"/>
      <c r="C672" s="144"/>
      <c r="D672" s="144"/>
      <c r="E672" s="144"/>
      <c r="F672" s="146"/>
      <c r="G672" s="145"/>
      <c r="H672" s="145"/>
      <c r="I672" s="145"/>
      <c r="J672" s="145"/>
      <c r="K672" s="144"/>
      <c r="L672" s="144"/>
      <c r="M672" s="144"/>
      <c r="N672" s="144"/>
      <c r="O672" s="144"/>
      <c r="P672" s="146"/>
      <c r="Q672" s="144"/>
      <c r="R672" s="144"/>
    </row>
    <row r="673" spans="1:18">
      <c r="A673" s="144"/>
      <c r="B673" s="144"/>
      <c r="C673" s="144"/>
      <c r="D673" s="144"/>
      <c r="E673" s="144"/>
      <c r="F673" s="146"/>
      <c r="G673" s="145"/>
      <c r="H673" s="145"/>
      <c r="I673" s="145"/>
      <c r="J673" s="145"/>
      <c r="K673" s="144"/>
      <c r="L673" s="144"/>
      <c r="M673" s="144"/>
      <c r="N673" s="144"/>
      <c r="O673" s="144"/>
      <c r="P673" s="146"/>
      <c r="Q673" s="144"/>
      <c r="R673" s="144"/>
    </row>
    <row r="674" spans="1:18">
      <c r="A674" s="144"/>
      <c r="B674" s="144"/>
      <c r="C674" s="144"/>
      <c r="D674" s="144"/>
      <c r="E674" s="144"/>
      <c r="F674" s="146"/>
      <c r="G674" s="145"/>
      <c r="H674" s="145"/>
      <c r="I674" s="145"/>
      <c r="J674" s="145"/>
      <c r="K674" s="144"/>
      <c r="L674" s="144"/>
      <c r="M674" s="144"/>
      <c r="N674" s="144"/>
      <c r="O674" s="144"/>
      <c r="P674" s="146"/>
      <c r="Q674" s="144"/>
      <c r="R674" s="144"/>
    </row>
    <row r="675" spans="1:18">
      <c r="A675" s="144"/>
      <c r="B675" s="144"/>
      <c r="C675" s="144"/>
      <c r="D675" s="144"/>
      <c r="E675" s="144"/>
      <c r="F675" s="146"/>
      <c r="G675" s="145"/>
      <c r="H675" s="145"/>
      <c r="I675" s="145"/>
      <c r="J675" s="145"/>
      <c r="K675" s="144"/>
      <c r="L675" s="144"/>
      <c r="M675" s="144"/>
      <c r="N675" s="144"/>
      <c r="O675" s="144"/>
      <c r="P675" s="146"/>
      <c r="Q675" s="144"/>
      <c r="R675" s="144"/>
    </row>
    <row r="676" spans="1:18">
      <c r="A676" s="144"/>
      <c r="B676" s="144"/>
      <c r="C676" s="144"/>
      <c r="D676" s="144"/>
      <c r="E676" s="144"/>
      <c r="F676" s="146"/>
      <c r="G676" s="145"/>
      <c r="H676" s="145"/>
      <c r="I676" s="145"/>
      <c r="J676" s="145"/>
      <c r="K676" s="144"/>
      <c r="L676" s="144"/>
      <c r="M676" s="144"/>
      <c r="N676" s="144"/>
      <c r="O676" s="144"/>
      <c r="P676" s="146"/>
      <c r="Q676" s="144"/>
      <c r="R676" s="144"/>
    </row>
    <row r="677" spans="1:18">
      <c r="A677" s="144"/>
      <c r="B677" s="144"/>
      <c r="C677" s="144"/>
      <c r="D677" s="144"/>
      <c r="E677" s="144"/>
      <c r="F677" s="146"/>
      <c r="G677" s="145"/>
      <c r="H677" s="145"/>
      <c r="I677" s="145"/>
      <c r="J677" s="145"/>
      <c r="K677" s="144"/>
      <c r="L677" s="144"/>
      <c r="M677" s="144"/>
      <c r="N677" s="144"/>
      <c r="O677" s="144"/>
      <c r="P677" s="146"/>
      <c r="Q677" s="144"/>
      <c r="R677" s="144"/>
    </row>
    <row r="678" spans="1:18">
      <c r="A678" s="144"/>
      <c r="B678" s="144"/>
      <c r="C678" s="144"/>
      <c r="D678" s="144"/>
      <c r="E678" s="144"/>
      <c r="F678" s="146"/>
      <c r="G678" s="145"/>
      <c r="H678" s="145"/>
      <c r="I678" s="145"/>
      <c r="J678" s="145"/>
      <c r="K678" s="144"/>
      <c r="L678" s="144"/>
      <c r="M678" s="144"/>
      <c r="N678" s="144"/>
      <c r="O678" s="144"/>
      <c r="P678" s="146"/>
      <c r="Q678" s="144"/>
      <c r="R678" s="144"/>
    </row>
    <row r="679" spans="1:18">
      <c r="A679" s="144"/>
      <c r="B679" s="144"/>
      <c r="C679" s="144"/>
      <c r="D679" s="144"/>
      <c r="E679" s="144"/>
      <c r="F679" s="146"/>
      <c r="G679" s="145"/>
      <c r="H679" s="145"/>
      <c r="I679" s="145"/>
      <c r="J679" s="145"/>
      <c r="K679" s="144"/>
      <c r="L679" s="144"/>
      <c r="M679" s="144"/>
      <c r="N679" s="144"/>
      <c r="O679" s="144"/>
      <c r="P679" s="146"/>
      <c r="Q679" s="144"/>
      <c r="R679" s="144"/>
    </row>
    <row r="680" spans="1:18">
      <c r="A680" s="144"/>
      <c r="B680" s="144"/>
      <c r="C680" s="144"/>
      <c r="D680" s="144"/>
      <c r="E680" s="144"/>
      <c r="F680" s="146"/>
      <c r="G680" s="145"/>
      <c r="H680" s="145"/>
      <c r="I680" s="145"/>
      <c r="J680" s="145"/>
      <c r="K680" s="144"/>
      <c r="L680" s="144"/>
      <c r="M680" s="144"/>
      <c r="N680" s="144"/>
      <c r="O680" s="144"/>
      <c r="P680" s="146"/>
      <c r="Q680" s="144"/>
      <c r="R680" s="144"/>
    </row>
    <row r="681" spans="1:18">
      <c r="A681" s="144"/>
      <c r="B681" s="144"/>
      <c r="C681" s="144"/>
      <c r="D681" s="144"/>
      <c r="E681" s="144"/>
      <c r="F681" s="146"/>
      <c r="G681" s="145"/>
      <c r="H681" s="145"/>
      <c r="I681" s="145"/>
      <c r="J681" s="145"/>
      <c r="K681" s="144"/>
      <c r="L681" s="144"/>
      <c r="M681" s="144"/>
      <c r="N681" s="144"/>
      <c r="O681" s="144"/>
      <c r="P681" s="146"/>
      <c r="Q681" s="144"/>
      <c r="R681" s="144"/>
    </row>
    <row r="682" spans="1:18">
      <c r="A682" s="144"/>
      <c r="B682" s="144"/>
      <c r="C682" s="144"/>
      <c r="D682" s="144"/>
      <c r="E682" s="144"/>
      <c r="F682" s="146"/>
      <c r="G682" s="145"/>
      <c r="H682" s="145"/>
      <c r="I682" s="145"/>
      <c r="J682" s="145"/>
      <c r="K682" s="144"/>
      <c r="L682" s="144"/>
      <c r="M682" s="144"/>
      <c r="N682" s="144"/>
      <c r="O682" s="144"/>
      <c r="P682" s="146"/>
      <c r="Q682" s="144"/>
      <c r="R682" s="144"/>
    </row>
    <row r="683" spans="1:18">
      <c r="A683" s="144"/>
      <c r="B683" s="144"/>
      <c r="C683" s="144"/>
      <c r="D683" s="144"/>
      <c r="E683" s="144"/>
      <c r="F683" s="146"/>
      <c r="G683" s="145"/>
      <c r="H683" s="145"/>
      <c r="I683" s="145"/>
      <c r="J683" s="145"/>
      <c r="K683" s="144"/>
      <c r="L683" s="144"/>
      <c r="M683" s="144"/>
      <c r="N683" s="144"/>
      <c r="O683" s="144"/>
      <c r="P683" s="146"/>
      <c r="Q683" s="144"/>
      <c r="R683" s="144"/>
    </row>
    <row r="684" spans="1:18">
      <c r="A684" s="144"/>
      <c r="B684" s="144"/>
      <c r="C684" s="144"/>
      <c r="D684" s="144"/>
      <c r="E684" s="144"/>
      <c r="F684" s="146"/>
      <c r="G684" s="145"/>
      <c r="H684" s="145"/>
      <c r="I684" s="145"/>
      <c r="J684" s="145"/>
      <c r="K684" s="144"/>
      <c r="L684" s="144"/>
      <c r="M684" s="144"/>
      <c r="N684" s="144"/>
      <c r="O684" s="144"/>
      <c r="P684" s="146"/>
      <c r="Q684" s="144"/>
      <c r="R684" s="144"/>
    </row>
    <row r="685" spans="1:18">
      <c r="A685" s="144"/>
      <c r="B685" s="144"/>
      <c r="C685" s="144"/>
      <c r="D685" s="144"/>
      <c r="E685" s="144"/>
      <c r="F685" s="146"/>
      <c r="G685" s="145"/>
      <c r="H685" s="145"/>
      <c r="I685" s="145"/>
      <c r="J685" s="145"/>
      <c r="K685" s="144"/>
      <c r="L685" s="144"/>
      <c r="M685" s="144"/>
      <c r="N685" s="144"/>
      <c r="O685" s="144"/>
      <c r="P685" s="146"/>
      <c r="Q685" s="144"/>
      <c r="R685" s="144"/>
    </row>
    <row r="686" spans="1:18">
      <c r="A686" s="144"/>
      <c r="B686" s="144"/>
      <c r="C686" s="144"/>
      <c r="D686" s="144"/>
      <c r="E686" s="144"/>
      <c r="F686" s="146"/>
      <c r="G686" s="145"/>
      <c r="H686" s="145"/>
      <c r="I686" s="145"/>
      <c r="J686" s="145"/>
      <c r="K686" s="144"/>
      <c r="L686" s="144"/>
      <c r="M686" s="144"/>
      <c r="N686" s="144"/>
      <c r="O686" s="144"/>
      <c r="P686" s="146"/>
      <c r="Q686" s="144"/>
      <c r="R686" s="144"/>
    </row>
    <row r="687" spans="1:18">
      <c r="A687" s="144"/>
      <c r="B687" s="144"/>
      <c r="C687" s="144"/>
      <c r="D687" s="144"/>
      <c r="E687" s="144"/>
      <c r="F687" s="146"/>
      <c r="G687" s="145"/>
      <c r="H687" s="145"/>
      <c r="I687" s="145"/>
      <c r="J687" s="145"/>
      <c r="K687" s="144"/>
      <c r="L687" s="144"/>
      <c r="M687" s="144"/>
      <c r="N687" s="144"/>
      <c r="O687" s="144"/>
      <c r="P687" s="146"/>
      <c r="Q687" s="144"/>
      <c r="R687" s="144"/>
    </row>
    <row r="688" spans="1:18">
      <c r="A688" s="144"/>
      <c r="B688" s="144"/>
      <c r="C688" s="144"/>
      <c r="D688" s="144"/>
      <c r="E688" s="144"/>
      <c r="F688" s="146"/>
      <c r="G688" s="145"/>
      <c r="H688" s="145"/>
      <c r="I688" s="145"/>
      <c r="J688" s="145"/>
      <c r="K688" s="144"/>
      <c r="L688" s="144"/>
      <c r="M688" s="144"/>
      <c r="N688" s="144"/>
      <c r="O688" s="144"/>
      <c r="P688" s="146"/>
      <c r="Q688" s="144"/>
      <c r="R688" s="144"/>
    </row>
    <row r="689" spans="1:18">
      <c r="A689" s="144"/>
      <c r="B689" s="144"/>
      <c r="C689" s="144"/>
      <c r="D689" s="144"/>
      <c r="E689" s="144"/>
      <c r="F689" s="146"/>
      <c r="G689" s="145"/>
      <c r="H689" s="145"/>
      <c r="I689" s="145"/>
      <c r="J689" s="145"/>
      <c r="K689" s="144"/>
      <c r="L689" s="144"/>
      <c r="M689" s="144"/>
      <c r="N689" s="144"/>
      <c r="O689" s="144"/>
      <c r="P689" s="146"/>
      <c r="Q689" s="144"/>
      <c r="R689" s="144"/>
    </row>
    <row r="690" spans="1:18">
      <c r="A690" s="144"/>
      <c r="B690" s="144"/>
      <c r="C690" s="144"/>
      <c r="D690" s="144"/>
      <c r="E690" s="144"/>
      <c r="F690" s="146"/>
      <c r="G690" s="145"/>
      <c r="H690" s="145"/>
      <c r="I690" s="145"/>
      <c r="J690" s="145"/>
      <c r="K690" s="144"/>
      <c r="L690" s="144"/>
      <c r="M690" s="144"/>
      <c r="N690" s="144"/>
      <c r="O690" s="144"/>
      <c r="P690" s="146"/>
      <c r="Q690" s="144"/>
      <c r="R690" s="144"/>
    </row>
    <row r="691" spans="1:18">
      <c r="A691" s="144"/>
      <c r="B691" s="144"/>
      <c r="C691" s="144"/>
      <c r="D691" s="144"/>
      <c r="E691" s="144"/>
      <c r="F691" s="146"/>
      <c r="G691" s="145"/>
      <c r="H691" s="145"/>
      <c r="I691" s="145"/>
      <c r="J691" s="145"/>
      <c r="K691" s="144"/>
      <c r="L691" s="144"/>
      <c r="M691" s="144"/>
      <c r="N691" s="144"/>
      <c r="O691" s="144"/>
      <c r="P691" s="146"/>
      <c r="Q691" s="144"/>
      <c r="R691" s="144"/>
    </row>
    <row r="692" spans="1:18">
      <c r="A692" s="144"/>
      <c r="B692" s="144"/>
      <c r="C692" s="144"/>
      <c r="D692" s="144"/>
      <c r="E692" s="144"/>
      <c r="F692" s="146"/>
      <c r="G692" s="145"/>
      <c r="H692" s="145"/>
      <c r="I692" s="145"/>
      <c r="J692" s="145"/>
      <c r="K692" s="144"/>
      <c r="L692" s="144"/>
      <c r="M692" s="144"/>
      <c r="N692" s="144"/>
      <c r="O692" s="144"/>
      <c r="P692" s="146"/>
      <c r="Q692" s="144"/>
      <c r="R692" s="144"/>
    </row>
    <row r="693" spans="1:18">
      <c r="A693" s="144"/>
      <c r="B693" s="144"/>
      <c r="C693" s="144"/>
      <c r="D693" s="144"/>
      <c r="E693" s="144"/>
      <c r="F693" s="146"/>
      <c r="G693" s="145"/>
      <c r="H693" s="145"/>
      <c r="I693" s="145"/>
      <c r="J693" s="145"/>
      <c r="K693" s="144"/>
      <c r="L693" s="144"/>
      <c r="M693" s="144"/>
      <c r="N693" s="144"/>
      <c r="O693" s="144"/>
      <c r="P693" s="146"/>
      <c r="Q693" s="144"/>
      <c r="R693" s="144"/>
    </row>
    <row r="694" spans="1:18">
      <c r="A694" s="144"/>
      <c r="B694" s="144"/>
      <c r="C694" s="144"/>
      <c r="D694" s="144"/>
      <c r="E694" s="144"/>
      <c r="F694" s="146"/>
      <c r="G694" s="145"/>
      <c r="H694" s="145"/>
      <c r="I694" s="145"/>
      <c r="J694" s="145"/>
      <c r="K694" s="144"/>
      <c r="L694" s="144"/>
      <c r="M694" s="144"/>
      <c r="N694" s="144"/>
      <c r="O694" s="144"/>
      <c r="P694" s="146"/>
      <c r="Q694" s="144"/>
      <c r="R694" s="144"/>
    </row>
    <row r="695" spans="1:18">
      <c r="A695" s="144"/>
      <c r="B695" s="144"/>
      <c r="C695" s="144"/>
      <c r="D695" s="144"/>
      <c r="E695" s="144"/>
      <c r="F695" s="146"/>
      <c r="G695" s="145"/>
      <c r="H695" s="145"/>
      <c r="I695" s="145"/>
      <c r="J695" s="145"/>
      <c r="K695" s="144"/>
      <c r="L695" s="144"/>
      <c r="M695" s="144"/>
      <c r="N695" s="144"/>
      <c r="O695" s="144"/>
      <c r="P695" s="146"/>
      <c r="Q695" s="144"/>
      <c r="R695" s="144"/>
    </row>
    <row r="696" spans="1:18">
      <c r="A696" s="144"/>
      <c r="B696" s="144"/>
      <c r="C696" s="144"/>
      <c r="D696" s="144"/>
      <c r="E696" s="144"/>
      <c r="F696" s="146"/>
      <c r="G696" s="145"/>
      <c r="H696" s="145"/>
      <c r="I696" s="145"/>
      <c r="J696" s="145"/>
      <c r="K696" s="144"/>
      <c r="L696" s="144"/>
      <c r="M696" s="144"/>
      <c r="N696" s="144"/>
      <c r="O696" s="144"/>
      <c r="P696" s="146"/>
      <c r="Q696" s="144"/>
      <c r="R696" s="144"/>
    </row>
    <row r="697" spans="1:18">
      <c r="A697" s="144"/>
      <c r="B697" s="144"/>
      <c r="C697" s="144"/>
      <c r="D697" s="144"/>
      <c r="E697" s="144"/>
      <c r="F697" s="146"/>
      <c r="G697" s="145"/>
      <c r="H697" s="145"/>
      <c r="I697" s="145"/>
      <c r="J697" s="145"/>
      <c r="K697" s="144"/>
      <c r="L697" s="144"/>
      <c r="M697" s="144"/>
      <c r="N697" s="144"/>
      <c r="O697" s="144"/>
      <c r="P697" s="146"/>
      <c r="Q697" s="144"/>
      <c r="R697" s="144"/>
    </row>
    <row r="698" spans="1:18">
      <c r="A698" s="144"/>
      <c r="B698" s="144"/>
      <c r="C698" s="144"/>
      <c r="D698" s="144"/>
      <c r="E698" s="144"/>
      <c r="F698" s="146"/>
      <c r="G698" s="145"/>
      <c r="H698" s="145"/>
      <c r="I698" s="145"/>
      <c r="J698" s="145"/>
      <c r="K698" s="144"/>
      <c r="L698" s="144"/>
      <c r="M698" s="144"/>
      <c r="N698" s="144"/>
      <c r="O698" s="144"/>
      <c r="P698" s="146"/>
      <c r="Q698" s="144"/>
      <c r="R698" s="144"/>
    </row>
    <row r="699" spans="1:18">
      <c r="A699" s="144"/>
      <c r="B699" s="144"/>
      <c r="C699" s="144"/>
      <c r="D699" s="144"/>
      <c r="E699" s="144"/>
      <c r="F699" s="146"/>
      <c r="G699" s="145"/>
      <c r="H699" s="145"/>
      <c r="I699" s="145"/>
      <c r="J699" s="145"/>
      <c r="K699" s="144"/>
      <c r="L699" s="144"/>
      <c r="M699" s="144"/>
      <c r="N699" s="144"/>
      <c r="O699" s="144"/>
      <c r="P699" s="146"/>
      <c r="Q699" s="144"/>
      <c r="R699" s="144"/>
    </row>
    <row r="700" spans="1:18">
      <c r="A700" s="144"/>
      <c r="B700" s="144"/>
      <c r="C700" s="144"/>
      <c r="D700" s="144"/>
      <c r="E700" s="144"/>
      <c r="F700" s="146"/>
      <c r="G700" s="145"/>
      <c r="H700" s="145"/>
      <c r="I700" s="145"/>
      <c r="J700" s="145"/>
      <c r="K700" s="144"/>
      <c r="L700" s="144"/>
      <c r="M700" s="144"/>
      <c r="N700" s="144"/>
      <c r="O700" s="144"/>
      <c r="P700" s="146"/>
      <c r="Q700" s="144"/>
      <c r="R700" s="144"/>
    </row>
    <row r="701" spans="1:18">
      <c r="A701" s="144"/>
      <c r="B701" s="144"/>
      <c r="C701" s="144"/>
      <c r="D701" s="144"/>
      <c r="E701" s="144"/>
      <c r="F701" s="146"/>
      <c r="G701" s="145"/>
      <c r="H701" s="145"/>
      <c r="I701" s="145"/>
      <c r="J701" s="145"/>
      <c r="K701" s="144"/>
      <c r="L701" s="144"/>
      <c r="M701" s="144"/>
      <c r="N701" s="144"/>
      <c r="O701" s="144"/>
      <c r="P701" s="146"/>
      <c r="Q701" s="144"/>
      <c r="R701" s="144"/>
    </row>
    <row r="702" spans="1:18">
      <c r="A702" s="144"/>
      <c r="B702" s="144"/>
      <c r="C702" s="144"/>
      <c r="D702" s="144"/>
      <c r="E702" s="144"/>
      <c r="F702" s="146"/>
      <c r="G702" s="145"/>
      <c r="H702" s="145"/>
      <c r="I702" s="145"/>
      <c r="J702" s="145"/>
      <c r="K702" s="144"/>
      <c r="L702" s="144"/>
      <c r="M702" s="144"/>
      <c r="N702" s="144"/>
      <c r="O702" s="144"/>
      <c r="P702" s="146"/>
      <c r="Q702" s="144"/>
      <c r="R702" s="144"/>
    </row>
    <row r="703" spans="1:18">
      <c r="A703" s="144"/>
      <c r="B703" s="144"/>
      <c r="C703" s="144"/>
      <c r="D703" s="144"/>
      <c r="E703" s="144"/>
      <c r="F703" s="146"/>
      <c r="G703" s="145"/>
      <c r="H703" s="145"/>
      <c r="I703" s="145"/>
      <c r="J703" s="145"/>
      <c r="K703" s="144"/>
      <c r="L703" s="144"/>
      <c r="M703" s="144"/>
      <c r="N703" s="144"/>
      <c r="O703" s="144"/>
      <c r="P703" s="146"/>
      <c r="Q703" s="144"/>
      <c r="R703" s="144"/>
    </row>
    <row r="704" spans="1:18">
      <c r="A704" s="144"/>
      <c r="B704" s="144"/>
      <c r="C704" s="144"/>
      <c r="D704" s="144"/>
      <c r="E704" s="144"/>
      <c r="F704" s="146"/>
      <c r="G704" s="145"/>
      <c r="H704" s="145"/>
      <c r="I704" s="145"/>
      <c r="J704" s="145"/>
      <c r="K704" s="144"/>
      <c r="L704" s="144"/>
      <c r="M704" s="144"/>
      <c r="N704" s="144"/>
      <c r="O704" s="144"/>
      <c r="P704" s="146"/>
      <c r="Q704" s="144"/>
      <c r="R704" s="144"/>
    </row>
    <row r="705" spans="1:18">
      <c r="A705" s="144"/>
      <c r="B705" s="144"/>
      <c r="C705" s="144"/>
      <c r="D705" s="144"/>
      <c r="E705" s="144"/>
      <c r="F705" s="146"/>
      <c r="G705" s="145"/>
      <c r="H705" s="145"/>
      <c r="I705" s="145"/>
      <c r="J705" s="145"/>
      <c r="K705" s="144"/>
      <c r="L705" s="144"/>
      <c r="M705" s="144"/>
      <c r="N705" s="144"/>
      <c r="O705" s="144"/>
      <c r="P705" s="146"/>
      <c r="Q705" s="144"/>
      <c r="R705" s="144"/>
    </row>
    <row r="706" spans="1:18">
      <c r="A706" s="144"/>
      <c r="B706" s="144"/>
      <c r="C706" s="144"/>
      <c r="D706" s="144"/>
      <c r="E706" s="144"/>
      <c r="F706" s="146"/>
      <c r="G706" s="145"/>
      <c r="H706" s="145"/>
      <c r="I706" s="145"/>
      <c r="J706" s="145"/>
      <c r="K706" s="144"/>
      <c r="L706" s="144"/>
      <c r="M706" s="144"/>
      <c r="N706" s="144"/>
      <c r="O706" s="144"/>
      <c r="P706" s="146"/>
      <c r="Q706" s="144"/>
      <c r="R706" s="144"/>
    </row>
    <row r="707" spans="1:18">
      <c r="A707" s="144"/>
      <c r="B707" s="144"/>
      <c r="C707" s="144"/>
      <c r="D707" s="144"/>
      <c r="E707" s="144"/>
      <c r="F707" s="146"/>
      <c r="G707" s="145"/>
      <c r="H707" s="145"/>
      <c r="I707" s="145"/>
      <c r="J707" s="145"/>
      <c r="K707" s="144"/>
      <c r="L707" s="144"/>
      <c r="M707" s="144"/>
      <c r="N707" s="144"/>
      <c r="O707" s="144"/>
      <c r="P707" s="146"/>
      <c r="Q707" s="144"/>
      <c r="R707" s="144"/>
    </row>
    <row r="708" spans="1:18">
      <c r="A708" s="144"/>
      <c r="B708" s="144"/>
      <c r="C708" s="144"/>
      <c r="D708" s="144"/>
      <c r="E708" s="144"/>
      <c r="F708" s="146"/>
      <c r="G708" s="145"/>
      <c r="H708" s="145"/>
      <c r="I708" s="145"/>
      <c r="J708" s="145"/>
      <c r="K708" s="144"/>
      <c r="L708" s="144"/>
      <c r="M708" s="144"/>
      <c r="N708" s="144"/>
      <c r="O708" s="144"/>
      <c r="P708" s="146"/>
      <c r="Q708" s="144"/>
      <c r="R708" s="144"/>
    </row>
    <row r="709" spans="1:18">
      <c r="A709" s="144"/>
      <c r="B709" s="144"/>
      <c r="C709" s="144"/>
      <c r="D709" s="144"/>
      <c r="E709" s="144"/>
      <c r="F709" s="146"/>
      <c r="G709" s="145"/>
      <c r="H709" s="145"/>
      <c r="I709" s="145"/>
      <c r="J709" s="145"/>
      <c r="K709" s="144"/>
      <c r="L709" s="144"/>
      <c r="M709" s="144"/>
      <c r="N709" s="144"/>
      <c r="O709" s="144"/>
      <c r="P709" s="146"/>
      <c r="Q709" s="144"/>
      <c r="R709" s="144"/>
    </row>
    <row r="710" spans="1:18">
      <c r="A710" s="144"/>
      <c r="B710" s="144"/>
      <c r="C710" s="144"/>
      <c r="D710" s="144"/>
      <c r="E710" s="144"/>
      <c r="F710" s="146"/>
      <c r="G710" s="145"/>
      <c r="H710" s="145"/>
      <c r="I710" s="145"/>
      <c r="J710" s="145"/>
      <c r="K710" s="144"/>
      <c r="L710" s="144"/>
      <c r="M710" s="144"/>
      <c r="N710" s="144"/>
      <c r="O710" s="144"/>
      <c r="P710" s="146"/>
      <c r="Q710" s="144"/>
      <c r="R710" s="144"/>
    </row>
    <row r="711" spans="1:18">
      <c r="A711" s="144"/>
      <c r="B711" s="144"/>
      <c r="C711" s="144"/>
      <c r="D711" s="144"/>
      <c r="E711" s="144"/>
      <c r="F711" s="146"/>
      <c r="G711" s="145"/>
      <c r="H711" s="145"/>
      <c r="I711" s="145"/>
      <c r="J711" s="145"/>
      <c r="K711" s="144"/>
      <c r="L711" s="144"/>
      <c r="M711" s="144"/>
      <c r="N711" s="144"/>
      <c r="O711" s="144"/>
      <c r="P711" s="146"/>
      <c r="Q711" s="144"/>
      <c r="R711" s="144"/>
    </row>
    <row r="712" spans="1:18">
      <c r="A712" s="144"/>
      <c r="B712" s="144"/>
      <c r="C712" s="144"/>
      <c r="D712" s="144"/>
      <c r="E712" s="144"/>
      <c r="F712" s="146"/>
      <c r="G712" s="145"/>
      <c r="H712" s="145"/>
      <c r="I712" s="145"/>
      <c r="J712" s="145"/>
      <c r="K712" s="144"/>
      <c r="L712" s="144"/>
      <c r="M712" s="144"/>
      <c r="N712" s="144"/>
      <c r="O712" s="144"/>
      <c r="P712" s="146"/>
      <c r="Q712" s="144"/>
      <c r="R712" s="144"/>
    </row>
    <row r="713" spans="1:18">
      <c r="A713" s="144"/>
      <c r="B713" s="144"/>
      <c r="C713" s="144"/>
      <c r="D713" s="144"/>
      <c r="E713" s="144"/>
      <c r="F713" s="146"/>
      <c r="G713" s="145"/>
      <c r="H713" s="145"/>
      <c r="I713" s="145"/>
      <c r="J713" s="145"/>
      <c r="K713" s="144"/>
      <c r="L713" s="144"/>
      <c r="M713" s="144"/>
      <c r="N713" s="144"/>
      <c r="O713" s="144"/>
      <c r="P713" s="146"/>
      <c r="Q713" s="144"/>
      <c r="R713" s="144"/>
    </row>
    <row r="714" spans="1:18">
      <c r="A714" s="144"/>
      <c r="B714" s="144"/>
      <c r="C714" s="144"/>
      <c r="D714" s="144"/>
      <c r="E714" s="144"/>
      <c r="F714" s="146"/>
      <c r="G714" s="145"/>
      <c r="H714" s="145"/>
      <c r="I714" s="145"/>
      <c r="J714" s="145"/>
      <c r="K714" s="144"/>
      <c r="L714" s="144"/>
      <c r="M714" s="144"/>
      <c r="N714" s="144"/>
      <c r="O714" s="144"/>
      <c r="P714" s="146"/>
      <c r="Q714" s="144"/>
      <c r="R714" s="144"/>
    </row>
    <row r="715" spans="1:18">
      <c r="A715" s="144"/>
      <c r="B715" s="144"/>
      <c r="C715" s="144"/>
      <c r="D715" s="144"/>
      <c r="E715" s="144"/>
      <c r="F715" s="146"/>
      <c r="G715" s="145"/>
      <c r="H715" s="145"/>
      <c r="I715" s="145"/>
      <c r="J715" s="145"/>
      <c r="K715" s="144"/>
      <c r="L715" s="144"/>
      <c r="M715" s="144"/>
      <c r="N715" s="144"/>
      <c r="O715" s="144"/>
      <c r="P715" s="146"/>
      <c r="Q715" s="144"/>
      <c r="R715" s="144"/>
    </row>
    <row r="716" spans="1:18">
      <c r="A716" s="144"/>
      <c r="B716" s="144"/>
      <c r="C716" s="144"/>
      <c r="D716" s="144"/>
      <c r="E716" s="144"/>
      <c r="F716" s="146"/>
      <c r="G716" s="145"/>
      <c r="H716" s="145"/>
      <c r="I716" s="145"/>
      <c r="J716" s="145"/>
      <c r="K716" s="144"/>
      <c r="L716" s="144"/>
      <c r="M716" s="144"/>
      <c r="N716" s="144"/>
      <c r="O716" s="144"/>
      <c r="P716" s="146"/>
      <c r="Q716" s="144"/>
      <c r="R716" s="144"/>
    </row>
    <row r="717" spans="1:18">
      <c r="A717" s="144"/>
      <c r="B717" s="144"/>
      <c r="C717" s="144"/>
      <c r="D717" s="144"/>
      <c r="E717" s="144"/>
      <c r="F717" s="146"/>
      <c r="G717" s="145"/>
      <c r="H717" s="145"/>
      <c r="I717" s="145"/>
      <c r="J717" s="145"/>
      <c r="K717" s="144"/>
      <c r="L717" s="144"/>
      <c r="M717" s="144"/>
      <c r="N717" s="144"/>
      <c r="O717" s="144"/>
      <c r="P717" s="146"/>
      <c r="Q717" s="144"/>
      <c r="R717" s="144"/>
    </row>
    <row r="718" spans="1:18">
      <c r="A718" s="144"/>
      <c r="B718" s="144"/>
      <c r="C718" s="144"/>
      <c r="D718" s="144"/>
      <c r="E718" s="144"/>
      <c r="F718" s="146"/>
      <c r="G718" s="145"/>
      <c r="H718" s="145"/>
      <c r="I718" s="145"/>
      <c r="J718" s="145"/>
      <c r="K718" s="144"/>
      <c r="L718" s="144"/>
      <c r="M718" s="144"/>
      <c r="N718" s="144"/>
      <c r="O718" s="144"/>
      <c r="P718" s="146"/>
      <c r="Q718" s="144"/>
      <c r="R718" s="144"/>
    </row>
    <row r="719" spans="1:18">
      <c r="A719" s="144"/>
      <c r="B719" s="144"/>
      <c r="C719" s="144"/>
      <c r="D719" s="144"/>
      <c r="E719" s="144"/>
      <c r="F719" s="146"/>
      <c r="G719" s="145"/>
      <c r="H719" s="145"/>
      <c r="I719" s="145"/>
      <c r="J719" s="145"/>
      <c r="K719" s="144"/>
      <c r="L719" s="144"/>
      <c r="M719" s="144"/>
      <c r="N719" s="144"/>
      <c r="O719" s="144"/>
      <c r="P719" s="146"/>
      <c r="Q719" s="144"/>
      <c r="R719" s="144"/>
    </row>
    <row r="720" spans="1:18">
      <c r="A720" s="144"/>
      <c r="B720" s="144"/>
      <c r="C720" s="144"/>
      <c r="D720" s="144"/>
      <c r="E720" s="144"/>
      <c r="F720" s="146"/>
      <c r="G720" s="145"/>
      <c r="H720" s="145"/>
      <c r="I720" s="145"/>
      <c r="J720" s="145"/>
      <c r="K720" s="144"/>
      <c r="L720" s="144"/>
      <c r="M720" s="144"/>
      <c r="N720" s="144"/>
      <c r="O720" s="144"/>
      <c r="P720" s="146"/>
      <c r="Q720" s="144"/>
      <c r="R720" s="144"/>
    </row>
    <row r="721" spans="1:18">
      <c r="A721" s="144"/>
      <c r="B721" s="144"/>
      <c r="C721" s="144"/>
      <c r="D721" s="144"/>
      <c r="E721" s="144"/>
      <c r="F721" s="146"/>
      <c r="G721" s="145"/>
      <c r="H721" s="145"/>
      <c r="I721" s="145"/>
      <c r="J721" s="145"/>
      <c r="K721" s="144"/>
      <c r="L721" s="144"/>
      <c r="M721" s="144"/>
      <c r="N721" s="144"/>
      <c r="O721" s="144"/>
      <c r="P721" s="146"/>
      <c r="Q721" s="144"/>
      <c r="R721" s="144"/>
    </row>
    <row r="722" spans="1:18">
      <c r="A722" s="144"/>
      <c r="B722" s="144"/>
      <c r="C722" s="144"/>
      <c r="D722" s="144"/>
      <c r="E722" s="144"/>
      <c r="F722" s="146"/>
      <c r="G722" s="145"/>
      <c r="H722" s="145"/>
      <c r="I722" s="145"/>
      <c r="J722" s="145"/>
      <c r="K722" s="144"/>
      <c r="L722" s="144"/>
      <c r="M722" s="144"/>
      <c r="N722" s="144"/>
      <c r="O722" s="144"/>
      <c r="P722" s="146"/>
      <c r="Q722" s="144"/>
      <c r="R722" s="144"/>
    </row>
    <row r="723" spans="1:18">
      <c r="A723" s="144"/>
      <c r="B723" s="144"/>
      <c r="C723" s="144"/>
      <c r="D723" s="144"/>
      <c r="E723" s="144"/>
      <c r="F723" s="146"/>
      <c r="G723" s="145"/>
      <c r="H723" s="145"/>
      <c r="I723" s="145"/>
      <c r="J723" s="145"/>
      <c r="K723" s="144"/>
      <c r="L723" s="144"/>
      <c r="M723" s="144"/>
      <c r="N723" s="144"/>
      <c r="O723" s="144"/>
      <c r="P723" s="146"/>
      <c r="Q723" s="144"/>
      <c r="R723" s="144"/>
    </row>
    <row r="724" spans="1:18">
      <c r="A724" s="144"/>
      <c r="B724" s="144"/>
      <c r="C724" s="144"/>
      <c r="D724" s="144"/>
      <c r="E724" s="144"/>
      <c r="F724" s="146"/>
      <c r="G724" s="145"/>
      <c r="H724" s="145"/>
      <c r="I724" s="145"/>
      <c r="J724" s="145"/>
      <c r="K724" s="144"/>
      <c r="L724" s="144"/>
      <c r="M724" s="144"/>
      <c r="N724" s="144"/>
      <c r="O724" s="144"/>
      <c r="P724" s="146"/>
      <c r="Q724" s="144"/>
      <c r="R724" s="144"/>
    </row>
    <row r="725" spans="1:18">
      <c r="A725" s="144"/>
      <c r="B725" s="144"/>
      <c r="C725" s="144"/>
      <c r="D725" s="144"/>
      <c r="E725" s="144"/>
      <c r="F725" s="146"/>
      <c r="G725" s="145"/>
      <c r="H725" s="145"/>
      <c r="I725" s="145"/>
      <c r="J725" s="145"/>
      <c r="K725" s="144"/>
      <c r="L725" s="144"/>
      <c r="M725" s="144"/>
      <c r="N725" s="144"/>
      <c r="O725" s="144"/>
      <c r="P725" s="146"/>
      <c r="Q725" s="144"/>
      <c r="R725" s="144"/>
    </row>
    <row r="726" spans="1:18">
      <c r="A726" s="144"/>
      <c r="B726" s="144"/>
      <c r="C726" s="144"/>
      <c r="D726" s="144"/>
      <c r="E726" s="144"/>
      <c r="F726" s="146"/>
      <c r="G726" s="145"/>
      <c r="H726" s="145"/>
      <c r="I726" s="145"/>
      <c r="J726" s="145"/>
      <c r="K726" s="144"/>
      <c r="L726" s="144"/>
      <c r="M726" s="144"/>
      <c r="N726" s="144"/>
      <c r="O726" s="144"/>
      <c r="P726" s="146"/>
      <c r="Q726" s="144"/>
      <c r="R726" s="144"/>
    </row>
    <row r="727" spans="1:18">
      <c r="A727" s="144"/>
      <c r="B727" s="144"/>
      <c r="C727" s="144"/>
      <c r="D727" s="144"/>
      <c r="E727" s="144"/>
      <c r="F727" s="146"/>
      <c r="G727" s="145"/>
      <c r="H727" s="145"/>
      <c r="I727" s="145"/>
      <c r="J727" s="145"/>
      <c r="K727" s="144"/>
      <c r="L727" s="144"/>
      <c r="M727" s="144"/>
      <c r="N727" s="144"/>
      <c r="O727" s="144"/>
      <c r="P727" s="146"/>
      <c r="Q727" s="144"/>
      <c r="R727" s="144"/>
    </row>
    <row r="728" spans="1:18">
      <c r="A728" s="144"/>
      <c r="B728" s="144"/>
      <c r="C728" s="144"/>
      <c r="D728" s="144"/>
      <c r="E728" s="144"/>
      <c r="F728" s="146"/>
      <c r="G728" s="145"/>
      <c r="H728" s="145"/>
      <c r="I728" s="145"/>
      <c r="J728" s="145"/>
      <c r="K728" s="144"/>
      <c r="L728" s="144"/>
      <c r="M728" s="144"/>
      <c r="N728" s="144"/>
      <c r="O728" s="144"/>
      <c r="P728" s="146"/>
      <c r="Q728" s="144"/>
      <c r="R728" s="144"/>
    </row>
    <row r="729" spans="1:18">
      <c r="A729" s="144"/>
      <c r="B729" s="144"/>
      <c r="C729" s="144"/>
      <c r="D729" s="144"/>
      <c r="E729" s="144"/>
      <c r="F729" s="146"/>
      <c r="G729" s="145"/>
      <c r="H729" s="145"/>
      <c r="I729" s="145"/>
      <c r="J729" s="145"/>
      <c r="K729" s="144"/>
      <c r="L729" s="144"/>
      <c r="M729" s="144"/>
      <c r="N729" s="144"/>
      <c r="O729" s="144"/>
      <c r="P729" s="146"/>
      <c r="Q729" s="144"/>
      <c r="R729" s="144"/>
    </row>
    <row r="730" spans="1:18">
      <c r="A730" s="144"/>
      <c r="B730" s="144"/>
      <c r="C730" s="144"/>
      <c r="D730" s="144"/>
      <c r="E730" s="144"/>
      <c r="F730" s="146"/>
      <c r="G730" s="145"/>
      <c r="H730" s="145"/>
      <c r="I730" s="145"/>
      <c r="J730" s="145"/>
      <c r="K730" s="144"/>
      <c r="L730" s="144"/>
      <c r="M730" s="144"/>
      <c r="N730" s="144"/>
      <c r="O730" s="144"/>
      <c r="P730" s="146"/>
      <c r="Q730" s="144"/>
      <c r="R730" s="144"/>
    </row>
    <row r="731" spans="1:18">
      <c r="A731" s="144"/>
      <c r="B731" s="144"/>
      <c r="C731" s="144"/>
      <c r="D731" s="144"/>
      <c r="E731" s="144"/>
      <c r="F731" s="146"/>
      <c r="G731" s="145"/>
      <c r="H731" s="145"/>
      <c r="I731" s="145"/>
      <c r="J731" s="145"/>
      <c r="K731" s="144"/>
      <c r="L731" s="144"/>
      <c r="M731" s="144"/>
      <c r="N731" s="144"/>
      <c r="O731" s="144"/>
      <c r="P731" s="146"/>
      <c r="Q731" s="144"/>
      <c r="R731" s="144"/>
    </row>
    <row r="732" spans="1:18">
      <c r="A732" s="144"/>
      <c r="B732" s="144"/>
      <c r="C732" s="144"/>
      <c r="D732" s="144"/>
      <c r="E732" s="144"/>
      <c r="F732" s="146"/>
      <c r="G732" s="145"/>
      <c r="H732" s="145"/>
      <c r="I732" s="145"/>
      <c r="J732" s="145"/>
      <c r="K732" s="144"/>
      <c r="L732" s="144"/>
      <c r="M732" s="144"/>
      <c r="N732" s="144"/>
      <c r="O732" s="144"/>
      <c r="P732" s="146"/>
      <c r="Q732" s="144"/>
      <c r="R732" s="144"/>
    </row>
    <row r="733" spans="1:18">
      <c r="A733" s="144"/>
      <c r="B733" s="144"/>
      <c r="C733" s="144"/>
      <c r="D733" s="144"/>
      <c r="E733" s="144"/>
      <c r="F733" s="146"/>
      <c r="G733" s="145"/>
      <c r="H733" s="145"/>
      <c r="I733" s="145"/>
      <c r="J733" s="145"/>
      <c r="K733" s="144"/>
      <c r="L733" s="144"/>
      <c r="M733" s="144"/>
      <c r="N733" s="144"/>
      <c r="O733" s="144"/>
      <c r="P733" s="146"/>
      <c r="Q733" s="144"/>
      <c r="R733" s="144"/>
    </row>
    <row r="734" spans="1:18">
      <c r="A734" s="144"/>
      <c r="B734" s="144"/>
      <c r="C734" s="144"/>
      <c r="D734" s="144"/>
      <c r="E734" s="144"/>
      <c r="F734" s="146"/>
      <c r="G734" s="145"/>
      <c r="H734" s="145"/>
      <c r="I734" s="145"/>
      <c r="J734" s="145"/>
      <c r="K734" s="144"/>
      <c r="L734" s="144"/>
      <c r="M734" s="144"/>
      <c r="N734" s="144"/>
      <c r="O734" s="144"/>
      <c r="P734" s="146"/>
      <c r="Q734" s="144"/>
      <c r="R734" s="144"/>
    </row>
    <row r="735" spans="1:18">
      <c r="A735" s="144"/>
      <c r="B735" s="144"/>
      <c r="C735" s="144"/>
      <c r="D735" s="144"/>
      <c r="E735" s="144"/>
      <c r="F735" s="146"/>
      <c r="G735" s="145"/>
      <c r="H735" s="145"/>
      <c r="I735" s="145"/>
      <c r="J735" s="145"/>
      <c r="K735" s="144"/>
      <c r="L735" s="144"/>
      <c r="M735" s="144"/>
      <c r="N735" s="144"/>
      <c r="O735" s="144"/>
      <c r="P735" s="146"/>
      <c r="Q735" s="144"/>
      <c r="R735" s="144"/>
    </row>
    <row r="736" spans="1:18">
      <c r="A736" s="144"/>
      <c r="B736" s="144"/>
      <c r="C736" s="144"/>
      <c r="D736" s="144"/>
      <c r="E736" s="144"/>
      <c r="F736" s="146"/>
      <c r="G736" s="145"/>
      <c r="H736" s="145"/>
      <c r="I736" s="145"/>
      <c r="J736" s="145"/>
      <c r="K736" s="144"/>
      <c r="L736" s="144"/>
      <c r="M736" s="144"/>
      <c r="N736" s="144"/>
      <c r="O736" s="144"/>
      <c r="P736" s="146"/>
      <c r="Q736" s="144"/>
      <c r="R736" s="144"/>
    </row>
    <row r="737" spans="1:18">
      <c r="A737" s="144"/>
      <c r="B737" s="144"/>
      <c r="C737" s="144"/>
      <c r="D737" s="144"/>
      <c r="E737" s="144"/>
      <c r="F737" s="146"/>
      <c r="G737" s="145"/>
      <c r="H737" s="145"/>
      <c r="I737" s="145"/>
      <c r="J737" s="145"/>
      <c r="K737" s="144"/>
      <c r="L737" s="144"/>
      <c r="M737" s="144"/>
      <c r="N737" s="144"/>
      <c r="O737" s="144"/>
      <c r="P737" s="146"/>
      <c r="Q737" s="144"/>
      <c r="R737" s="144"/>
    </row>
    <row r="738" spans="1:18">
      <c r="A738" s="144"/>
      <c r="B738" s="144"/>
      <c r="C738" s="144"/>
      <c r="D738" s="144"/>
      <c r="E738" s="144"/>
      <c r="F738" s="146"/>
      <c r="G738" s="145"/>
      <c r="H738" s="145"/>
      <c r="I738" s="145"/>
      <c r="J738" s="145"/>
      <c r="K738" s="144"/>
      <c r="L738" s="144"/>
      <c r="M738" s="144"/>
      <c r="N738" s="144"/>
      <c r="O738" s="144"/>
      <c r="P738" s="146"/>
      <c r="Q738" s="144"/>
      <c r="R738" s="144"/>
    </row>
    <row r="739" spans="1:18">
      <c r="A739" s="144"/>
      <c r="B739" s="144"/>
      <c r="C739" s="144"/>
      <c r="D739" s="144"/>
      <c r="E739" s="144"/>
      <c r="F739" s="146"/>
      <c r="G739" s="145"/>
      <c r="H739" s="145"/>
      <c r="I739" s="145"/>
      <c r="J739" s="145"/>
      <c r="K739" s="144"/>
      <c r="L739" s="144"/>
      <c r="M739" s="144"/>
      <c r="N739" s="144"/>
      <c r="O739" s="144"/>
      <c r="P739" s="146"/>
      <c r="Q739" s="144"/>
      <c r="R739" s="144"/>
    </row>
    <row r="740" spans="1:18">
      <c r="A740" s="144"/>
      <c r="B740" s="144"/>
      <c r="C740" s="144"/>
      <c r="D740" s="144"/>
      <c r="E740" s="144"/>
      <c r="F740" s="146"/>
      <c r="G740" s="145"/>
      <c r="H740" s="145"/>
      <c r="I740" s="145"/>
      <c r="J740" s="145"/>
      <c r="K740" s="144"/>
      <c r="L740" s="144"/>
      <c r="M740" s="144"/>
      <c r="N740" s="144"/>
      <c r="O740" s="144"/>
      <c r="P740" s="146"/>
      <c r="Q740" s="144"/>
      <c r="R740" s="144"/>
    </row>
    <row r="741" spans="1:18">
      <c r="A741" s="144"/>
      <c r="B741" s="144"/>
      <c r="C741" s="144"/>
      <c r="D741" s="144"/>
      <c r="E741" s="144"/>
      <c r="F741" s="146"/>
      <c r="G741" s="145"/>
      <c r="H741" s="145"/>
      <c r="I741" s="145"/>
      <c r="J741" s="145"/>
      <c r="K741" s="144"/>
      <c r="L741" s="144"/>
      <c r="M741" s="144"/>
      <c r="N741" s="144"/>
      <c r="O741" s="144"/>
      <c r="P741" s="146"/>
      <c r="Q741" s="144"/>
      <c r="R741" s="144"/>
    </row>
    <row r="742" spans="1:18">
      <c r="A742" s="144"/>
      <c r="B742" s="144"/>
      <c r="C742" s="144"/>
      <c r="D742" s="144"/>
      <c r="E742" s="144"/>
      <c r="F742" s="146"/>
      <c r="G742" s="145"/>
      <c r="H742" s="145"/>
      <c r="I742" s="145"/>
      <c r="J742" s="145"/>
      <c r="K742" s="144"/>
      <c r="L742" s="144"/>
      <c r="M742" s="144"/>
      <c r="N742" s="144"/>
      <c r="O742" s="144"/>
      <c r="P742" s="146"/>
      <c r="Q742" s="144"/>
      <c r="R742" s="144"/>
    </row>
    <row r="743" spans="1:18">
      <c r="A743" s="144"/>
      <c r="B743" s="144"/>
      <c r="C743" s="144"/>
      <c r="D743" s="144"/>
      <c r="E743" s="144"/>
      <c r="F743" s="146"/>
      <c r="G743" s="145"/>
      <c r="H743" s="145"/>
      <c r="I743" s="145"/>
      <c r="J743" s="145"/>
      <c r="K743" s="144"/>
      <c r="L743" s="144"/>
      <c r="M743" s="144"/>
      <c r="N743" s="144"/>
      <c r="O743" s="144"/>
      <c r="P743" s="146"/>
      <c r="Q743" s="144"/>
      <c r="R743" s="144"/>
    </row>
    <row r="744" spans="1:18">
      <c r="A744" s="144"/>
      <c r="B744" s="144"/>
      <c r="C744" s="144"/>
      <c r="D744" s="144"/>
      <c r="E744" s="144"/>
      <c r="F744" s="146"/>
      <c r="G744" s="145"/>
      <c r="H744" s="145"/>
      <c r="I744" s="145"/>
      <c r="J744" s="145"/>
      <c r="K744" s="144"/>
      <c r="L744" s="144"/>
      <c r="M744" s="144"/>
      <c r="N744" s="144"/>
      <c r="O744" s="144"/>
      <c r="P744" s="146"/>
      <c r="Q744" s="144"/>
      <c r="R744" s="144"/>
    </row>
    <row r="745" spans="1:18">
      <c r="A745" s="144"/>
      <c r="B745" s="144"/>
      <c r="C745" s="144"/>
      <c r="D745" s="144"/>
      <c r="E745" s="144"/>
      <c r="F745" s="146"/>
      <c r="G745" s="145"/>
      <c r="H745" s="145"/>
      <c r="I745" s="145"/>
      <c r="J745" s="145"/>
      <c r="K745" s="144"/>
      <c r="L745" s="144"/>
      <c r="M745" s="144"/>
      <c r="N745" s="144"/>
      <c r="O745" s="144"/>
      <c r="P745" s="146"/>
      <c r="Q745" s="144"/>
      <c r="R745" s="144"/>
    </row>
    <row r="746" spans="1:18">
      <c r="A746" s="144"/>
      <c r="B746" s="144"/>
      <c r="C746" s="144"/>
      <c r="D746" s="144"/>
      <c r="E746" s="144"/>
      <c r="F746" s="146"/>
      <c r="G746" s="145"/>
      <c r="H746" s="145"/>
      <c r="I746" s="145"/>
      <c r="J746" s="145"/>
      <c r="K746" s="144"/>
      <c r="L746" s="144"/>
      <c r="M746" s="144"/>
      <c r="N746" s="144"/>
      <c r="O746" s="144"/>
      <c r="P746" s="146"/>
      <c r="Q746" s="144"/>
      <c r="R746" s="144"/>
    </row>
    <row r="747" spans="1:18">
      <c r="A747" s="144"/>
      <c r="B747" s="144"/>
      <c r="C747" s="144"/>
      <c r="D747" s="144"/>
      <c r="E747" s="144"/>
      <c r="F747" s="146"/>
      <c r="G747" s="145"/>
      <c r="H747" s="145"/>
      <c r="I747" s="145"/>
      <c r="J747" s="145"/>
      <c r="K747" s="144"/>
      <c r="L747" s="144"/>
      <c r="M747" s="144"/>
      <c r="N747" s="144"/>
      <c r="O747" s="144"/>
      <c r="P747" s="146"/>
      <c r="Q747" s="144"/>
      <c r="R747" s="144"/>
    </row>
    <row r="748" spans="1:18">
      <c r="A748" s="144"/>
      <c r="B748" s="144"/>
      <c r="C748" s="144"/>
      <c r="D748" s="144"/>
      <c r="E748" s="144"/>
      <c r="F748" s="146"/>
      <c r="G748" s="145"/>
      <c r="H748" s="145"/>
      <c r="I748" s="145"/>
      <c r="J748" s="145"/>
      <c r="K748" s="144"/>
      <c r="L748" s="144"/>
      <c r="M748" s="144"/>
      <c r="N748" s="144"/>
      <c r="O748" s="144"/>
      <c r="P748" s="146"/>
      <c r="Q748" s="144"/>
      <c r="R748" s="144"/>
    </row>
    <row r="749" spans="1:18">
      <c r="A749" s="144"/>
      <c r="B749" s="144"/>
      <c r="C749" s="144"/>
      <c r="D749" s="144"/>
      <c r="E749" s="144"/>
      <c r="F749" s="146"/>
      <c r="G749" s="145"/>
      <c r="H749" s="145"/>
      <c r="I749" s="145"/>
      <c r="J749" s="145"/>
      <c r="K749" s="144"/>
      <c r="L749" s="144"/>
      <c r="M749" s="144"/>
      <c r="N749" s="144"/>
      <c r="O749" s="144"/>
      <c r="P749" s="146"/>
      <c r="Q749" s="144"/>
      <c r="R749" s="144"/>
    </row>
    <row r="750" spans="1:18">
      <c r="A750" s="144"/>
      <c r="B750" s="144"/>
      <c r="C750" s="144"/>
      <c r="D750" s="144"/>
      <c r="E750" s="144"/>
      <c r="F750" s="146"/>
      <c r="G750" s="145"/>
      <c r="H750" s="145"/>
      <c r="I750" s="145"/>
      <c r="J750" s="145"/>
      <c r="K750" s="144"/>
      <c r="L750" s="144"/>
      <c r="M750" s="144"/>
      <c r="N750" s="144"/>
      <c r="O750" s="144"/>
      <c r="P750" s="146"/>
      <c r="Q750" s="144"/>
      <c r="R750" s="144"/>
    </row>
    <row r="751" spans="1:18">
      <c r="A751" s="144"/>
      <c r="B751" s="144"/>
      <c r="C751" s="144"/>
      <c r="D751" s="144"/>
      <c r="E751" s="144"/>
      <c r="F751" s="146"/>
      <c r="G751" s="145"/>
      <c r="H751" s="145"/>
      <c r="I751" s="145"/>
      <c r="J751" s="145"/>
      <c r="K751" s="144"/>
      <c r="L751" s="144"/>
      <c r="M751" s="144"/>
      <c r="N751" s="144"/>
      <c r="O751" s="144"/>
      <c r="P751" s="146"/>
      <c r="Q751" s="144"/>
      <c r="R751" s="144"/>
    </row>
    <row r="752" spans="1:18">
      <c r="A752" s="144"/>
      <c r="B752" s="144"/>
      <c r="C752" s="144"/>
      <c r="D752" s="144"/>
      <c r="E752" s="144"/>
      <c r="F752" s="146"/>
      <c r="G752" s="145"/>
      <c r="H752" s="145"/>
      <c r="I752" s="145"/>
      <c r="J752" s="145"/>
      <c r="K752" s="144"/>
      <c r="L752" s="144"/>
      <c r="M752" s="144"/>
      <c r="N752" s="144"/>
      <c r="O752" s="144"/>
      <c r="P752" s="146"/>
      <c r="Q752" s="144"/>
      <c r="R752" s="144"/>
    </row>
    <row r="753" spans="1:18">
      <c r="A753" s="144"/>
      <c r="B753" s="144"/>
      <c r="C753" s="144"/>
      <c r="D753" s="144"/>
      <c r="E753" s="144"/>
      <c r="F753" s="146"/>
      <c r="G753" s="145"/>
      <c r="H753" s="145"/>
      <c r="I753" s="145"/>
      <c r="J753" s="145"/>
      <c r="K753" s="144"/>
      <c r="L753" s="144"/>
      <c r="M753" s="144"/>
      <c r="N753" s="144"/>
      <c r="O753" s="144"/>
      <c r="P753" s="146"/>
      <c r="Q753" s="144"/>
      <c r="R753" s="144"/>
    </row>
    <row r="754" spans="1:18">
      <c r="A754" s="144"/>
      <c r="B754" s="144"/>
      <c r="C754" s="144"/>
      <c r="D754" s="144"/>
      <c r="E754" s="144"/>
      <c r="F754" s="146"/>
      <c r="G754" s="145"/>
      <c r="H754" s="145"/>
      <c r="I754" s="145"/>
      <c r="J754" s="145"/>
      <c r="K754" s="144"/>
      <c r="L754" s="144"/>
      <c r="M754" s="144"/>
      <c r="N754" s="144"/>
      <c r="O754" s="144"/>
      <c r="P754" s="146"/>
      <c r="Q754" s="144"/>
      <c r="R754" s="144"/>
    </row>
    <row r="755" spans="1:18">
      <c r="A755" s="144"/>
      <c r="B755" s="144"/>
      <c r="C755" s="144"/>
      <c r="D755" s="144"/>
      <c r="E755" s="144"/>
      <c r="F755" s="146"/>
      <c r="G755" s="145"/>
      <c r="H755" s="145"/>
      <c r="I755" s="145"/>
      <c r="J755" s="145"/>
      <c r="K755" s="144"/>
      <c r="L755" s="144"/>
      <c r="M755" s="144"/>
      <c r="N755" s="144"/>
      <c r="O755" s="144"/>
      <c r="P755" s="146"/>
      <c r="Q755" s="144"/>
      <c r="R755" s="144"/>
    </row>
    <row r="756" spans="1:18">
      <c r="A756" s="144"/>
      <c r="B756" s="144"/>
      <c r="C756" s="144"/>
      <c r="D756" s="144"/>
      <c r="E756" s="144"/>
      <c r="F756" s="146"/>
      <c r="G756" s="145"/>
      <c r="H756" s="145"/>
      <c r="I756" s="145"/>
      <c r="J756" s="145"/>
      <c r="K756" s="144"/>
      <c r="L756" s="144"/>
      <c r="M756" s="144"/>
      <c r="N756" s="144"/>
      <c r="O756" s="144"/>
      <c r="P756" s="146"/>
      <c r="Q756" s="144"/>
      <c r="R756" s="144"/>
    </row>
    <row r="757" spans="1:18">
      <c r="A757" s="144"/>
      <c r="B757" s="144"/>
      <c r="C757" s="144"/>
      <c r="D757" s="144"/>
      <c r="E757" s="144"/>
      <c r="F757" s="146"/>
      <c r="G757" s="145"/>
      <c r="H757" s="145"/>
      <c r="I757" s="145"/>
      <c r="J757" s="145"/>
      <c r="K757" s="144"/>
      <c r="L757" s="144"/>
      <c r="M757" s="144"/>
      <c r="N757" s="144"/>
      <c r="O757" s="144"/>
      <c r="P757" s="146"/>
      <c r="Q757" s="144"/>
      <c r="R757" s="144"/>
    </row>
    <row r="758" spans="1:18">
      <c r="A758" s="144"/>
      <c r="B758" s="144"/>
      <c r="C758" s="144"/>
      <c r="D758" s="144"/>
      <c r="E758" s="144"/>
      <c r="F758" s="146"/>
      <c r="G758" s="145"/>
      <c r="H758" s="145"/>
      <c r="I758" s="145"/>
      <c r="J758" s="145"/>
      <c r="K758" s="144"/>
      <c r="L758" s="144"/>
      <c r="M758" s="144"/>
      <c r="N758" s="144"/>
      <c r="O758" s="144"/>
      <c r="P758" s="146"/>
      <c r="Q758" s="144"/>
      <c r="R758" s="144"/>
    </row>
    <row r="759" spans="1:18">
      <c r="A759" s="144"/>
      <c r="B759" s="144"/>
      <c r="C759" s="144"/>
      <c r="D759" s="144"/>
      <c r="E759" s="144"/>
      <c r="F759" s="146"/>
      <c r="G759" s="145"/>
      <c r="H759" s="145"/>
      <c r="I759" s="145"/>
      <c r="J759" s="145"/>
      <c r="K759" s="144"/>
      <c r="L759" s="144"/>
      <c r="M759" s="144"/>
      <c r="N759" s="144"/>
      <c r="O759" s="144"/>
      <c r="P759" s="146"/>
      <c r="Q759" s="144"/>
      <c r="R759" s="144"/>
    </row>
    <row r="760" spans="1:18">
      <c r="A760" s="144"/>
      <c r="B760" s="144"/>
      <c r="C760" s="144"/>
      <c r="D760" s="144"/>
      <c r="E760" s="144"/>
      <c r="F760" s="146"/>
      <c r="G760" s="145"/>
      <c r="H760" s="145"/>
      <c r="I760" s="145"/>
      <c r="J760" s="145"/>
      <c r="K760" s="144"/>
      <c r="L760" s="144"/>
      <c r="M760" s="144"/>
      <c r="N760" s="144"/>
      <c r="O760" s="144"/>
      <c r="P760" s="146"/>
      <c r="Q760" s="144"/>
      <c r="R760" s="144"/>
    </row>
    <row r="761" spans="1:18">
      <c r="A761" s="144"/>
      <c r="B761" s="144"/>
      <c r="C761" s="144"/>
      <c r="D761" s="144"/>
      <c r="E761" s="144"/>
      <c r="F761" s="146"/>
      <c r="G761" s="145"/>
      <c r="H761" s="145"/>
      <c r="I761" s="145"/>
      <c r="J761" s="145"/>
      <c r="K761" s="144"/>
      <c r="L761" s="144"/>
      <c r="M761" s="144"/>
      <c r="N761" s="144"/>
      <c r="O761" s="144"/>
      <c r="P761" s="146"/>
      <c r="Q761" s="144"/>
      <c r="R761" s="144"/>
    </row>
    <row r="762" spans="1:18">
      <c r="A762" s="144"/>
      <c r="B762" s="144"/>
      <c r="C762" s="144"/>
      <c r="D762" s="144"/>
      <c r="E762" s="144"/>
      <c r="F762" s="146"/>
      <c r="G762" s="145"/>
      <c r="H762" s="145"/>
      <c r="I762" s="145"/>
      <c r="J762" s="145"/>
      <c r="K762" s="144"/>
      <c r="L762" s="144"/>
      <c r="M762" s="144"/>
      <c r="N762" s="144"/>
      <c r="O762" s="144"/>
      <c r="P762" s="146"/>
      <c r="Q762" s="144"/>
      <c r="R762" s="144"/>
    </row>
    <row r="763" spans="1:18">
      <c r="A763" s="144"/>
      <c r="B763" s="144"/>
      <c r="C763" s="144"/>
      <c r="D763" s="144"/>
      <c r="E763" s="144"/>
      <c r="F763" s="146"/>
      <c r="G763" s="145"/>
      <c r="H763" s="145"/>
      <c r="I763" s="145"/>
      <c r="J763" s="145"/>
      <c r="K763" s="144"/>
      <c r="L763" s="144"/>
      <c r="M763" s="144"/>
      <c r="N763" s="144"/>
      <c r="O763" s="144"/>
      <c r="P763" s="146"/>
      <c r="Q763" s="144"/>
      <c r="R763" s="144"/>
    </row>
    <row r="764" spans="1:18">
      <c r="A764" s="144"/>
      <c r="B764" s="144"/>
      <c r="C764" s="144"/>
      <c r="D764" s="144"/>
      <c r="E764" s="144"/>
      <c r="F764" s="146"/>
      <c r="G764" s="145"/>
      <c r="H764" s="145"/>
      <c r="I764" s="145"/>
      <c r="J764" s="145"/>
      <c r="K764" s="144"/>
      <c r="L764" s="144"/>
      <c r="M764" s="144"/>
      <c r="N764" s="144"/>
      <c r="O764" s="144"/>
      <c r="P764" s="146"/>
      <c r="Q764" s="144"/>
      <c r="R764" s="144"/>
    </row>
    <row r="765" spans="1:18">
      <c r="A765" s="144"/>
      <c r="B765" s="144"/>
      <c r="C765" s="144"/>
      <c r="D765" s="144"/>
      <c r="E765" s="144"/>
      <c r="F765" s="146"/>
      <c r="G765" s="145"/>
      <c r="H765" s="145"/>
      <c r="I765" s="145"/>
      <c r="J765" s="145"/>
      <c r="K765" s="144"/>
      <c r="L765" s="144"/>
      <c r="M765" s="144"/>
      <c r="N765" s="144"/>
      <c r="O765" s="144"/>
      <c r="P765" s="146"/>
      <c r="Q765" s="144"/>
      <c r="R765" s="144"/>
    </row>
    <row r="766" spans="1:18">
      <c r="A766" s="144"/>
      <c r="B766" s="144"/>
      <c r="C766" s="144"/>
      <c r="D766" s="144"/>
      <c r="E766" s="144"/>
      <c r="F766" s="146"/>
      <c r="G766" s="145"/>
      <c r="H766" s="145"/>
      <c r="I766" s="145"/>
      <c r="J766" s="145"/>
      <c r="K766" s="144"/>
      <c r="L766" s="144"/>
      <c r="M766" s="144"/>
      <c r="N766" s="144"/>
      <c r="O766" s="144"/>
      <c r="P766" s="146"/>
      <c r="Q766" s="144"/>
      <c r="R766" s="144"/>
    </row>
    <row r="767" spans="1:18">
      <c r="A767" s="144"/>
      <c r="B767" s="144"/>
      <c r="C767" s="144"/>
      <c r="D767" s="144"/>
      <c r="E767" s="144"/>
      <c r="F767" s="146"/>
      <c r="G767" s="145"/>
      <c r="H767" s="145"/>
      <c r="I767" s="145"/>
      <c r="J767" s="145"/>
      <c r="K767" s="144"/>
      <c r="L767" s="144"/>
      <c r="M767" s="144"/>
      <c r="N767" s="144"/>
      <c r="O767" s="144"/>
      <c r="P767" s="146"/>
      <c r="Q767" s="144"/>
      <c r="R767" s="144"/>
    </row>
    <row r="768" spans="1:18">
      <c r="A768" s="144"/>
      <c r="B768" s="144"/>
      <c r="C768" s="144"/>
      <c r="D768" s="144"/>
      <c r="E768" s="144"/>
      <c r="F768" s="146"/>
      <c r="G768" s="145"/>
      <c r="H768" s="145"/>
      <c r="I768" s="145"/>
      <c r="J768" s="145"/>
      <c r="K768" s="144"/>
      <c r="L768" s="144"/>
      <c r="M768" s="144"/>
      <c r="N768" s="144"/>
      <c r="O768" s="144"/>
      <c r="P768" s="146"/>
      <c r="Q768" s="144"/>
      <c r="R768" s="144"/>
    </row>
    <row r="769" spans="1:18">
      <c r="A769" s="144"/>
      <c r="B769" s="144"/>
      <c r="C769" s="144"/>
      <c r="D769" s="144"/>
      <c r="E769" s="144"/>
      <c r="F769" s="146"/>
      <c r="G769" s="145"/>
      <c r="H769" s="145"/>
      <c r="I769" s="145"/>
      <c r="J769" s="145"/>
      <c r="K769" s="144"/>
      <c r="L769" s="144"/>
      <c r="M769" s="144"/>
      <c r="N769" s="144"/>
      <c r="O769" s="144"/>
      <c r="P769" s="146"/>
      <c r="Q769" s="144"/>
      <c r="R769" s="144"/>
    </row>
    <row r="770" spans="1:18">
      <c r="A770" s="144"/>
      <c r="B770" s="144"/>
      <c r="C770" s="144"/>
      <c r="D770" s="144"/>
      <c r="E770" s="144"/>
      <c r="F770" s="146"/>
      <c r="G770" s="145"/>
      <c r="H770" s="145"/>
      <c r="I770" s="145"/>
      <c r="J770" s="145"/>
      <c r="K770" s="144"/>
      <c r="L770" s="144"/>
      <c r="M770" s="144"/>
      <c r="N770" s="144"/>
      <c r="O770" s="144"/>
      <c r="P770" s="146"/>
      <c r="Q770" s="144"/>
      <c r="R770" s="144"/>
    </row>
    <row r="771" spans="1:18">
      <c r="A771" s="144"/>
      <c r="B771" s="144"/>
      <c r="C771" s="144"/>
      <c r="D771" s="144"/>
      <c r="E771" s="144"/>
      <c r="F771" s="146"/>
      <c r="G771" s="145"/>
      <c r="H771" s="145"/>
      <c r="I771" s="145"/>
      <c r="J771" s="145"/>
      <c r="K771" s="144"/>
      <c r="L771" s="144"/>
      <c r="M771" s="144"/>
      <c r="N771" s="144"/>
      <c r="O771" s="144"/>
      <c r="P771" s="146"/>
      <c r="Q771" s="144"/>
      <c r="R771" s="144"/>
    </row>
    <row r="772" spans="1:18">
      <c r="A772" s="144"/>
      <c r="B772" s="144"/>
      <c r="C772" s="144"/>
      <c r="D772" s="144"/>
      <c r="E772" s="144"/>
      <c r="F772" s="146"/>
      <c r="G772" s="145"/>
      <c r="H772" s="145"/>
      <c r="I772" s="145"/>
      <c r="J772" s="145"/>
      <c r="K772" s="144"/>
      <c r="L772" s="144"/>
      <c r="M772" s="144"/>
      <c r="N772" s="144"/>
      <c r="O772" s="144"/>
      <c r="P772" s="146"/>
      <c r="Q772" s="144"/>
      <c r="R772" s="144"/>
    </row>
    <row r="773" spans="1:18">
      <c r="A773" s="144"/>
      <c r="B773" s="144"/>
      <c r="C773" s="144"/>
      <c r="D773" s="144"/>
      <c r="E773" s="144"/>
      <c r="F773" s="146"/>
      <c r="G773" s="145"/>
      <c r="H773" s="145"/>
      <c r="I773" s="145"/>
      <c r="J773" s="145"/>
      <c r="K773" s="144"/>
      <c r="L773" s="144"/>
      <c r="M773" s="144"/>
      <c r="N773" s="144"/>
      <c r="O773" s="144"/>
      <c r="P773" s="146"/>
      <c r="Q773" s="144"/>
      <c r="R773" s="144"/>
    </row>
    <row r="774" spans="1:18">
      <c r="A774" s="144"/>
      <c r="B774" s="144"/>
      <c r="C774" s="144"/>
      <c r="D774" s="144"/>
      <c r="E774" s="144"/>
      <c r="F774" s="146"/>
      <c r="G774" s="145"/>
      <c r="H774" s="145"/>
      <c r="I774" s="145"/>
      <c r="J774" s="145"/>
      <c r="K774" s="144"/>
      <c r="L774" s="144"/>
      <c r="M774" s="144"/>
      <c r="N774" s="144"/>
      <c r="O774" s="144"/>
      <c r="P774" s="146"/>
      <c r="Q774" s="144"/>
      <c r="R774" s="144"/>
    </row>
    <row r="775" spans="1:18">
      <c r="A775" s="144"/>
      <c r="B775" s="144"/>
      <c r="C775" s="144"/>
      <c r="D775" s="144"/>
      <c r="E775" s="144"/>
      <c r="F775" s="146"/>
      <c r="G775" s="145"/>
      <c r="H775" s="145"/>
      <c r="I775" s="145"/>
      <c r="J775" s="145"/>
      <c r="K775" s="144"/>
      <c r="L775" s="144"/>
      <c r="M775" s="144"/>
      <c r="N775" s="144"/>
      <c r="O775" s="144"/>
      <c r="P775" s="146"/>
      <c r="Q775" s="144"/>
      <c r="R775" s="144"/>
    </row>
    <row r="776" spans="1:18">
      <c r="A776" s="144"/>
      <c r="B776" s="144"/>
      <c r="C776" s="144"/>
      <c r="D776" s="144"/>
      <c r="E776" s="144"/>
      <c r="F776" s="146"/>
      <c r="G776" s="145"/>
      <c r="H776" s="145"/>
      <c r="I776" s="145"/>
      <c r="J776" s="145"/>
      <c r="K776" s="144"/>
      <c r="L776" s="144"/>
      <c r="M776" s="144"/>
      <c r="N776" s="144"/>
      <c r="O776" s="144"/>
      <c r="P776" s="146"/>
      <c r="Q776" s="144"/>
      <c r="R776" s="144"/>
    </row>
    <row r="777" spans="1:18">
      <c r="A777" s="144"/>
      <c r="B777" s="144"/>
      <c r="C777" s="144"/>
      <c r="D777" s="144"/>
      <c r="E777" s="144"/>
      <c r="F777" s="146"/>
      <c r="G777" s="145"/>
      <c r="H777" s="145"/>
      <c r="I777" s="145"/>
      <c r="J777" s="145"/>
      <c r="K777" s="144"/>
      <c r="L777" s="144"/>
      <c r="M777" s="144"/>
      <c r="N777" s="144"/>
      <c r="O777" s="144"/>
      <c r="P777" s="146"/>
      <c r="Q777" s="144"/>
      <c r="R777" s="144"/>
    </row>
    <row r="778" spans="1:18">
      <c r="A778" s="144"/>
      <c r="B778" s="144"/>
      <c r="C778" s="144"/>
      <c r="D778" s="144"/>
      <c r="E778" s="144"/>
      <c r="F778" s="146"/>
      <c r="G778" s="145"/>
      <c r="H778" s="145"/>
      <c r="I778" s="145"/>
      <c r="J778" s="145"/>
      <c r="K778" s="144"/>
      <c r="L778" s="144"/>
      <c r="M778" s="144"/>
      <c r="N778" s="144"/>
      <c r="O778" s="144"/>
      <c r="P778" s="146"/>
      <c r="Q778" s="144"/>
      <c r="R778" s="144"/>
    </row>
    <row r="779" spans="1:18">
      <c r="A779" s="144"/>
      <c r="B779" s="144"/>
      <c r="C779" s="144"/>
      <c r="D779" s="144"/>
      <c r="E779" s="144"/>
      <c r="F779" s="146"/>
      <c r="G779" s="145"/>
      <c r="H779" s="145"/>
      <c r="I779" s="145"/>
      <c r="J779" s="145"/>
      <c r="K779" s="144"/>
      <c r="L779" s="144"/>
      <c r="M779" s="144"/>
      <c r="N779" s="144"/>
      <c r="O779" s="144"/>
      <c r="P779" s="146"/>
      <c r="Q779" s="144"/>
      <c r="R779" s="144"/>
    </row>
    <row r="780" spans="1:18">
      <c r="A780" s="144"/>
      <c r="B780" s="144"/>
      <c r="C780" s="144"/>
      <c r="D780" s="144"/>
      <c r="E780" s="144"/>
      <c r="F780" s="146"/>
      <c r="G780" s="145"/>
      <c r="H780" s="145"/>
      <c r="I780" s="145"/>
      <c r="J780" s="145"/>
      <c r="K780" s="144"/>
      <c r="L780" s="144"/>
      <c r="M780" s="144"/>
      <c r="N780" s="144"/>
      <c r="O780" s="144"/>
      <c r="P780" s="146"/>
      <c r="Q780" s="144"/>
      <c r="R780" s="144"/>
    </row>
    <row r="781" spans="1:18">
      <c r="A781" s="144"/>
      <c r="B781" s="144"/>
      <c r="C781" s="144"/>
      <c r="D781" s="144"/>
      <c r="E781" s="144"/>
      <c r="F781" s="146"/>
      <c r="G781" s="145"/>
      <c r="H781" s="145"/>
      <c r="I781" s="145"/>
      <c r="J781" s="145"/>
      <c r="K781" s="144"/>
      <c r="L781" s="144"/>
      <c r="M781" s="144"/>
      <c r="N781" s="144"/>
      <c r="O781" s="144"/>
      <c r="P781" s="146"/>
      <c r="Q781" s="144"/>
      <c r="R781" s="144"/>
    </row>
    <row r="782" spans="1:18">
      <c r="A782" s="144"/>
      <c r="B782" s="144"/>
      <c r="C782" s="144"/>
      <c r="D782" s="144"/>
      <c r="E782" s="144"/>
      <c r="F782" s="146"/>
      <c r="G782" s="145"/>
      <c r="H782" s="145"/>
      <c r="I782" s="145"/>
      <c r="J782" s="145"/>
      <c r="K782" s="144"/>
      <c r="L782" s="144"/>
      <c r="M782" s="144"/>
      <c r="N782" s="144"/>
      <c r="O782" s="144"/>
      <c r="P782" s="146"/>
      <c r="Q782" s="144"/>
      <c r="R782" s="144"/>
    </row>
    <row r="783" spans="1:18">
      <c r="A783" s="144"/>
      <c r="B783" s="144"/>
      <c r="C783" s="144"/>
      <c r="D783" s="144"/>
      <c r="E783" s="144"/>
      <c r="F783" s="146"/>
      <c r="G783" s="145"/>
      <c r="H783" s="145"/>
      <c r="I783" s="145"/>
      <c r="J783" s="145"/>
      <c r="K783" s="144"/>
      <c r="L783" s="144"/>
      <c r="M783" s="144"/>
      <c r="N783" s="144"/>
      <c r="O783" s="144"/>
      <c r="P783" s="146"/>
      <c r="Q783" s="144"/>
      <c r="R783" s="144"/>
    </row>
    <row r="784" spans="1:18">
      <c r="A784" s="144"/>
      <c r="B784" s="144"/>
      <c r="C784" s="144"/>
      <c r="D784" s="144"/>
      <c r="E784" s="144"/>
      <c r="F784" s="146"/>
      <c r="G784" s="145"/>
      <c r="H784" s="145"/>
      <c r="I784" s="145"/>
      <c r="J784" s="145"/>
      <c r="K784" s="144"/>
      <c r="L784" s="144"/>
      <c r="M784" s="144"/>
      <c r="N784" s="144"/>
      <c r="O784" s="144"/>
      <c r="P784" s="146"/>
      <c r="Q784" s="144"/>
      <c r="R784" s="144"/>
    </row>
    <row r="785" spans="1:18">
      <c r="A785" s="144"/>
      <c r="B785" s="144"/>
      <c r="C785" s="144"/>
      <c r="D785" s="144"/>
      <c r="E785" s="144"/>
      <c r="F785" s="146"/>
      <c r="G785" s="145"/>
      <c r="H785" s="145"/>
      <c r="I785" s="145"/>
      <c r="J785" s="145"/>
      <c r="K785" s="144"/>
      <c r="L785" s="144"/>
      <c r="M785" s="144"/>
      <c r="N785" s="144"/>
      <c r="O785" s="144"/>
      <c r="P785" s="146"/>
      <c r="Q785" s="144"/>
      <c r="R785" s="144"/>
    </row>
    <row r="786" spans="1:18">
      <c r="A786" s="144"/>
      <c r="B786" s="144"/>
      <c r="C786" s="144"/>
      <c r="D786" s="144"/>
      <c r="E786" s="144"/>
      <c r="F786" s="146"/>
      <c r="G786" s="145"/>
      <c r="H786" s="145"/>
      <c r="I786" s="145"/>
      <c r="J786" s="145"/>
      <c r="K786" s="144"/>
      <c r="L786" s="144"/>
      <c r="M786" s="144"/>
      <c r="N786" s="144"/>
      <c r="O786" s="144"/>
      <c r="P786" s="146"/>
      <c r="Q786" s="144"/>
      <c r="R786" s="144"/>
    </row>
    <row r="787" spans="1:18">
      <c r="A787" s="144"/>
      <c r="B787" s="144"/>
      <c r="C787" s="144"/>
      <c r="D787" s="144"/>
      <c r="E787" s="144"/>
      <c r="F787" s="146"/>
      <c r="G787" s="145"/>
      <c r="H787" s="145"/>
      <c r="I787" s="145"/>
      <c r="J787" s="145"/>
      <c r="K787" s="144"/>
      <c r="L787" s="144"/>
      <c r="M787" s="144"/>
      <c r="N787" s="144"/>
      <c r="O787" s="144"/>
      <c r="P787" s="146"/>
      <c r="Q787" s="144"/>
      <c r="R787" s="144"/>
    </row>
    <row r="788" spans="1:18">
      <c r="A788" s="144"/>
      <c r="B788" s="144"/>
      <c r="C788" s="144"/>
      <c r="D788" s="144"/>
      <c r="E788" s="144"/>
      <c r="F788" s="146"/>
      <c r="G788" s="145"/>
      <c r="H788" s="145"/>
      <c r="I788" s="145"/>
      <c r="J788" s="145"/>
      <c r="K788" s="144"/>
      <c r="L788" s="144"/>
      <c r="M788" s="144"/>
      <c r="N788" s="144"/>
      <c r="O788" s="144"/>
      <c r="P788" s="146"/>
      <c r="Q788" s="144"/>
      <c r="R788" s="144"/>
    </row>
    <row r="789" spans="1:18">
      <c r="A789" s="144"/>
      <c r="B789" s="144"/>
      <c r="C789" s="144"/>
      <c r="D789" s="144"/>
      <c r="E789" s="144"/>
      <c r="F789" s="146"/>
      <c r="G789" s="145"/>
      <c r="H789" s="145"/>
      <c r="I789" s="145"/>
      <c r="J789" s="145"/>
      <c r="K789" s="144"/>
      <c r="L789" s="144"/>
      <c r="M789" s="144"/>
      <c r="N789" s="144"/>
      <c r="O789" s="144"/>
      <c r="P789" s="146"/>
      <c r="Q789" s="144"/>
      <c r="R789" s="144"/>
    </row>
    <row r="790" spans="1:18">
      <c r="A790" s="144"/>
      <c r="B790" s="144"/>
      <c r="C790" s="144"/>
      <c r="D790" s="144"/>
      <c r="E790" s="144"/>
      <c r="F790" s="146"/>
      <c r="G790" s="145"/>
      <c r="H790" s="145"/>
      <c r="I790" s="145"/>
      <c r="J790" s="145"/>
      <c r="K790" s="144"/>
      <c r="L790" s="144"/>
      <c r="M790" s="144"/>
      <c r="N790" s="144"/>
      <c r="O790" s="144"/>
      <c r="P790" s="146"/>
      <c r="Q790" s="144"/>
      <c r="R790" s="144"/>
    </row>
    <row r="791" spans="1:18">
      <c r="A791" s="144"/>
      <c r="B791" s="144"/>
      <c r="C791" s="144"/>
      <c r="D791" s="144"/>
      <c r="E791" s="144"/>
      <c r="F791" s="146"/>
      <c r="G791" s="145"/>
      <c r="H791" s="145"/>
      <c r="I791" s="145"/>
      <c r="J791" s="145"/>
      <c r="K791" s="144"/>
      <c r="L791" s="144"/>
      <c r="M791" s="144"/>
      <c r="N791" s="144"/>
      <c r="O791" s="144"/>
      <c r="P791" s="146"/>
      <c r="Q791" s="144"/>
      <c r="R791" s="144"/>
    </row>
    <row r="792" spans="1:18">
      <c r="A792" s="144"/>
      <c r="B792" s="144"/>
      <c r="C792" s="144"/>
      <c r="D792" s="144"/>
      <c r="E792" s="144"/>
      <c r="F792" s="146"/>
      <c r="G792" s="145"/>
      <c r="H792" s="145"/>
      <c r="I792" s="145"/>
      <c r="J792" s="145"/>
      <c r="K792" s="144"/>
      <c r="L792" s="144"/>
      <c r="M792" s="144"/>
      <c r="N792" s="144"/>
      <c r="O792" s="144"/>
      <c r="P792" s="146"/>
      <c r="Q792" s="144"/>
      <c r="R792" s="144"/>
    </row>
    <row r="793" spans="1:18">
      <c r="A793" s="144"/>
      <c r="B793" s="144"/>
      <c r="C793" s="144"/>
      <c r="D793" s="144"/>
      <c r="E793" s="144"/>
      <c r="F793" s="146"/>
      <c r="G793" s="145"/>
      <c r="H793" s="145"/>
      <c r="I793" s="145"/>
      <c r="J793" s="145"/>
      <c r="K793" s="144"/>
      <c r="L793" s="144"/>
      <c r="M793" s="144"/>
      <c r="N793" s="144"/>
      <c r="O793" s="144"/>
      <c r="P793" s="146"/>
      <c r="Q793" s="144"/>
      <c r="R793" s="144"/>
    </row>
    <row r="794" spans="1:18">
      <c r="A794" s="144"/>
      <c r="B794" s="144"/>
      <c r="C794" s="144"/>
      <c r="D794" s="144"/>
      <c r="E794" s="144"/>
      <c r="F794" s="146"/>
      <c r="G794" s="145"/>
      <c r="H794" s="145"/>
      <c r="I794" s="145"/>
      <c r="J794" s="145"/>
      <c r="K794" s="144"/>
      <c r="L794" s="144"/>
      <c r="M794" s="144"/>
      <c r="N794" s="144"/>
      <c r="O794" s="144"/>
      <c r="P794" s="146"/>
      <c r="Q794" s="144"/>
      <c r="R794" s="144"/>
    </row>
    <row r="795" spans="1:18">
      <c r="A795" s="144"/>
      <c r="B795" s="144"/>
      <c r="C795" s="144"/>
      <c r="D795" s="144"/>
      <c r="E795" s="144"/>
      <c r="F795" s="146"/>
      <c r="G795" s="145"/>
      <c r="H795" s="145"/>
      <c r="I795" s="145"/>
      <c r="J795" s="145"/>
      <c r="K795" s="144"/>
      <c r="L795" s="144"/>
      <c r="M795" s="144"/>
      <c r="N795" s="144"/>
      <c r="O795" s="144"/>
      <c r="P795" s="146"/>
      <c r="Q795" s="144"/>
      <c r="R795" s="144"/>
    </row>
    <row r="796" spans="1:18">
      <c r="A796" s="144"/>
      <c r="B796" s="144"/>
      <c r="C796" s="144"/>
      <c r="D796" s="144"/>
      <c r="E796" s="144"/>
      <c r="F796" s="146"/>
      <c r="G796" s="145"/>
      <c r="H796" s="145"/>
      <c r="I796" s="145"/>
      <c r="J796" s="145"/>
      <c r="K796" s="144"/>
      <c r="L796" s="144"/>
      <c r="M796" s="144"/>
      <c r="N796" s="144"/>
      <c r="O796" s="144"/>
      <c r="P796" s="146"/>
      <c r="Q796" s="144"/>
      <c r="R796" s="144"/>
    </row>
    <row r="797" spans="1:18">
      <c r="A797" s="144"/>
      <c r="B797" s="144"/>
      <c r="C797" s="144"/>
      <c r="D797" s="144"/>
      <c r="E797" s="144"/>
      <c r="F797" s="146"/>
      <c r="G797" s="145"/>
      <c r="H797" s="145"/>
      <c r="I797" s="145"/>
      <c r="J797" s="145"/>
      <c r="K797" s="144"/>
      <c r="L797" s="144"/>
      <c r="M797" s="144"/>
      <c r="N797" s="144"/>
      <c r="O797" s="144"/>
      <c r="P797" s="146"/>
      <c r="Q797" s="144"/>
      <c r="R797" s="144"/>
    </row>
    <row r="798" spans="1:18">
      <c r="A798" s="144"/>
      <c r="B798" s="144"/>
      <c r="C798" s="144"/>
      <c r="D798" s="144"/>
      <c r="E798" s="144"/>
      <c r="F798" s="146"/>
      <c r="G798" s="145"/>
      <c r="H798" s="145"/>
      <c r="I798" s="145"/>
      <c r="J798" s="145"/>
      <c r="K798" s="144"/>
      <c r="L798" s="144"/>
      <c r="M798" s="144"/>
      <c r="N798" s="144"/>
      <c r="O798" s="144"/>
      <c r="P798" s="146"/>
      <c r="Q798" s="144"/>
      <c r="R798" s="144"/>
    </row>
    <row r="799" spans="1:18">
      <c r="A799" s="144"/>
      <c r="B799" s="144"/>
      <c r="C799" s="144"/>
      <c r="D799" s="144"/>
      <c r="E799" s="144"/>
      <c r="F799" s="146"/>
      <c r="G799" s="145"/>
      <c r="H799" s="145"/>
      <c r="I799" s="145"/>
      <c r="J799" s="145"/>
      <c r="K799" s="144"/>
      <c r="L799" s="144"/>
      <c r="M799" s="144"/>
      <c r="N799" s="144"/>
      <c r="O799" s="144"/>
      <c r="P799" s="146"/>
      <c r="Q799" s="144"/>
      <c r="R799" s="144"/>
    </row>
    <row r="800" spans="1:18">
      <c r="A800" s="144"/>
      <c r="B800" s="144"/>
      <c r="C800" s="144"/>
      <c r="D800" s="144"/>
      <c r="E800" s="144"/>
      <c r="F800" s="146"/>
      <c r="G800" s="145"/>
      <c r="H800" s="145"/>
      <c r="I800" s="145"/>
      <c r="J800" s="145"/>
      <c r="K800" s="144"/>
      <c r="L800" s="144"/>
      <c r="M800" s="144"/>
      <c r="N800" s="144"/>
      <c r="O800" s="144"/>
      <c r="P800" s="146"/>
      <c r="Q800" s="144"/>
      <c r="R800" s="144"/>
    </row>
    <row r="801" spans="1:18">
      <c r="A801" s="144"/>
      <c r="B801" s="144"/>
      <c r="C801" s="144"/>
      <c r="D801" s="144"/>
      <c r="E801" s="144"/>
      <c r="F801" s="146"/>
      <c r="G801" s="145"/>
      <c r="H801" s="145"/>
      <c r="I801" s="145"/>
      <c r="J801" s="145"/>
      <c r="K801" s="144"/>
      <c r="L801" s="144"/>
      <c r="M801" s="144"/>
      <c r="N801" s="144"/>
      <c r="O801" s="144"/>
      <c r="P801" s="146"/>
      <c r="Q801" s="144"/>
      <c r="R801" s="144"/>
    </row>
    <row r="802" spans="1:18">
      <c r="A802" s="144"/>
      <c r="B802" s="144"/>
      <c r="C802" s="144"/>
      <c r="D802" s="144"/>
      <c r="E802" s="144"/>
      <c r="F802" s="146"/>
      <c r="G802" s="145"/>
      <c r="H802" s="145"/>
      <c r="I802" s="145"/>
      <c r="J802" s="145"/>
      <c r="K802" s="144"/>
      <c r="L802" s="144"/>
      <c r="M802" s="144"/>
      <c r="N802" s="144"/>
      <c r="O802" s="144"/>
      <c r="P802" s="146"/>
      <c r="Q802" s="144"/>
      <c r="R802" s="144"/>
    </row>
    <row r="803" spans="1:18">
      <c r="A803" s="144"/>
      <c r="B803" s="144"/>
      <c r="C803" s="144"/>
      <c r="D803" s="144"/>
      <c r="E803" s="144"/>
      <c r="F803" s="146"/>
      <c r="G803" s="145"/>
      <c r="H803" s="145"/>
      <c r="I803" s="145"/>
      <c r="J803" s="145"/>
      <c r="K803" s="144"/>
      <c r="L803" s="144"/>
      <c r="M803" s="144"/>
      <c r="N803" s="144"/>
      <c r="O803" s="144"/>
      <c r="P803" s="146"/>
      <c r="Q803" s="144"/>
      <c r="R803" s="144"/>
    </row>
    <row r="804" spans="1:18">
      <c r="A804" s="144"/>
      <c r="B804" s="144"/>
      <c r="C804" s="144"/>
      <c r="D804" s="144"/>
      <c r="E804" s="144"/>
      <c r="F804" s="146"/>
      <c r="G804" s="145"/>
      <c r="H804" s="145"/>
      <c r="I804" s="145"/>
      <c r="J804" s="145"/>
      <c r="K804" s="144"/>
      <c r="L804" s="144"/>
      <c r="M804" s="144"/>
      <c r="N804" s="144"/>
      <c r="O804" s="144"/>
      <c r="P804" s="146"/>
      <c r="Q804" s="144"/>
      <c r="R804" s="144"/>
    </row>
    <row r="805" spans="1:18">
      <c r="A805" s="144"/>
      <c r="B805" s="144"/>
      <c r="C805" s="144"/>
      <c r="D805" s="144"/>
      <c r="E805" s="144"/>
      <c r="F805" s="146"/>
      <c r="G805" s="145"/>
      <c r="H805" s="145"/>
      <c r="I805" s="145"/>
      <c r="J805" s="145"/>
      <c r="K805" s="144"/>
      <c r="L805" s="144"/>
      <c r="M805" s="144"/>
      <c r="N805" s="144"/>
      <c r="O805" s="144"/>
      <c r="P805" s="146"/>
      <c r="Q805" s="144"/>
      <c r="R805" s="144"/>
    </row>
    <row r="806" spans="1:18">
      <c r="A806" s="144"/>
      <c r="B806" s="144"/>
      <c r="C806" s="144"/>
      <c r="D806" s="144"/>
      <c r="E806" s="144"/>
      <c r="F806" s="146"/>
      <c r="G806" s="145"/>
      <c r="H806" s="145"/>
      <c r="I806" s="145"/>
      <c r="J806" s="145"/>
      <c r="K806" s="144"/>
      <c r="L806" s="144"/>
      <c r="M806" s="144"/>
      <c r="N806" s="144"/>
      <c r="O806" s="144"/>
      <c r="P806" s="146"/>
      <c r="Q806" s="144"/>
      <c r="R806" s="144"/>
    </row>
    <row r="807" spans="1:18">
      <c r="A807" s="144"/>
      <c r="B807" s="144"/>
      <c r="C807" s="144"/>
      <c r="D807" s="144"/>
      <c r="E807" s="144"/>
      <c r="F807" s="146"/>
      <c r="G807" s="145"/>
      <c r="H807" s="145"/>
      <c r="I807" s="145"/>
      <c r="J807" s="145"/>
      <c r="K807" s="144"/>
      <c r="L807" s="144"/>
      <c r="M807" s="144"/>
      <c r="N807" s="144"/>
      <c r="O807" s="144"/>
      <c r="P807" s="146"/>
      <c r="Q807" s="144"/>
      <c r="R807" s="144"/>
    </row>
    <row r="808" spans="1:18">
      <c r="A808" s="144"/>
      <c r="B808" s="144"/>
      <c r="C808" s="144"/>
      <c r="D808" s="144"/>
      <c r="E808" s="144"/>
      <c r="F808" s="146"/>
      <c r="G808" s="145"/>
      <c r="H808" s="145"/>
      <c r="I808" s="145"/>
      <c r="J808" s="145"/>
      <c r="K808" s="144"/>
      <c r="L808" s="144"/>
      <c r="M808" s="144"/>
      <c r="N808" s="144"/>
      <c r="O808" s="144"/>
      <c r="P808" s="146"/>
      <c r="Q808" s="144"/>
      <c r="R808" s="144"/>
    </row>
    <row r="809" spans="1:18">
      <c r="A809" s="144"/>
      <c r="B809" s="144"/>
      <c r="C809" s="144"/>
      <c r="D809" s="144"/>
      <c r="E809" s="144"/>
      <c r="F809" s="146"/>
      <c r="G809" s="145"/>
      <c r="H809" s="145"/>
      <c r="I809" s="145"/>
      <c r="J809" s="145"/>
      <c r="K809" s="144"/>
      <c r="L809" s="144"/>
      <c r="M809" s="144"/>
      <c r="N809" s="144"/>
      <c r="O809" s="144"/>
      <c r="P809" s="146"/>
      <c r="Q809" s="144"/>
      <c r="R809" s="144"/>
    </row>
    <row r="810" spans="1:18">
      <c r="A810" s="144"/>
      <c r="B810" s="144"/>
      <c r="C810" s="144"/>
      <c r="D810" s="144"/>
      <c r="E810" s="144"/>
      <c r="F810" s="146"/>
      <c r="G810" s="145"/>
      <c r="H810" s="145"/>
      <c r="I810" s="145"/>
      <c r="J810" s="145"/>
      <c r="K810" s="144"/>
      <c r="L810" s="144"/>
      <c r="M810" s="144"/>
      <c r="N810" s="144"/>
      <c r="O810" s="144"/>
      <c r="P810" s="146"/>
      <c r="Q810" s="144"/>
      <c r="R810" s="144"/>
    </row>
    <row r="811" spans="1:18">
      <c r="A811" s="144"/>
      <c r="B811" s="144"/>
      <c r="C811" s="144"/>
      <c r="D811" s="144"/>
      <c r="E811" s="144"/>
      <c r="F811" s="146"/>
      <c r="G811" s="145"/>
      <c r="H811" s="145"/>
      <c r="I811" s="145"/>
      <c r="J811" s="145"/>
      <c r="K811" s="144"/>
      <c r="L811" s="144"/>
      <c r="M811" s="144"/>
      <c r="N811" s="144"/>
      <c r="O811" s="144"/>
      <c r="P811" s="146"/>
      <c r="Q811" s="144"/>
      <c r="R811" s="144"/>
    </row>
    <row r="812" spans="1:18">
      <c r="A812" s="144"/>
      <c r="B812" s="144"/>
      <c r="C812" s="144"/>
      <c r="D812" s="144"/>
      <c r="E812" s="144"/>
      <c r="F812" s="146"/>
      <c r="G812" s="145"/>
      <c r="H812" s="145"/>
      <c r="I812" s="145"/>
      <c r="J812" s="145"/>
      <c r="K812" s="144"/>
      <c r="L812" s="144"/>
      <c r="M812" s="144"/>
      <c r="N812" s="144"/>
      <c r="O812" s="144"/>
      <c r="P812" s="146"/>
      <c r="Q812" s="144"/>
      <c r="R812" s="144"/>
    </row>
    <row r="813" spans="1:18">
      <c r="A813" s="144"/>
      <c r="B813" s="144"/>
      <c r="C813" s="144"/>
      <c r="D813" s="144"/>
      <c r="E813" s="144"/>
      <c r="F813" s="146"/>
      <c r="G813" s="145"/>
      <c r="H813" s="145"/>
      <c r="I813" s="145"/>
      <c r="J813" s="145"/>
      <c r="K813" s="144"/>
      <c r="L813" s="144"/>
      <c r="M813" s="144"/>
      <c r="N813" s="144"/>
      <c r="O813" s="144"/>
      <c r="P813" s="146"/>
      <c r="Q813" s="144"/>
      <c r="R813" s="144"/>
    </row>
    <row r="814" spans="1:18">
      <c r="A814" s="144"/>
      <c r="B814" s="144"/>
      <c r="C814" s="144"/>
      <c r="D814" s="144"/>
      <c r="E814" s="144"/>
      <c r="F814" s="146"/>
      <c r="G814" s="145"/>
      <c r="H814" s="145"/>
      <c r="I814" s="145"/>
      <c r="J814" s="145"/>
      <c r="K814" s="144"/>
      <c r="L814" s="144"/>
      <c r="M814" s="144"/>
      <c r="N814" s="144"/>
      <c r="O814" s="144"/>
      <c r="P814" s="146"/>
      <c r="Q814" s="144"/>
      <c r="R814" s="144"/>
    </row>
    <row r="815" spans="1:18">
      <c r="A815" s="144"/>
      <c r="B815" s="144"/>
      <c r="C815" s="144"/>
      <c r="D815" s="144"/>
      <c r="E815" s="144"/>
      <c r="F815" s="146"/>
      <c r="G815" s="145"/>
      <c r="H815" s="145"/>
      <c r="I815" s="145"/>
      <c r="J815" s="145"/>
      <c r="K815" s="144"/>
      <c r="L815" s="144"/>
      <c r="M815" s="144"/>
      <c r="N815" s="144"/>
      <c r="O815" s="144"/>
      <c r="P815" s="146"/>
      <c r="Q815" s="144"/>
      <c r="R815" s="144"/>
    </row>
    <row r="816" spans="1:18">
      <c r="A816" s="144"/>
      <c r="B816" s="144"/>
      <c r="C816" s="144"/>
      <c r="D816" s="144"/>
      <c r="E816" s="144"/>
      <c r="F816" s="146"/>
      <c r="G816" s="145"/>
      <c r="H816" s="145"/>
      <c r="I816" s="145"/>
      <c r="J816" s="145"/>
      <c r="K816" s="144"/>
      <c r="L816" s="144"/>
      <c r="M816" s="144"/>
      <c r="N816" s="144"/>
      <c r="O816" s="144"/>
      <c r="P816" s="146"/>
      <c r="Q816" s="144"/>
      <c r="R816" s="144"/>
    </row>
    <row r="817" spans="1:18">
      <c r="A817" s="144"/>
      <c r="B817" s="144"/>
      <c r="C817" s="144"/>
      <c r="D817" s="144"/>
      <c r="E817" s="144"/>
      <c r="F817" s="146"/>
      <c r="G817" s="145"/>
      <c r="H817" s="145"/>
      <c r="I817" s="145"/>
      <c r="J817" s="145"/>
      <c r="K817" s="144"/>
      <c r="L817" s="144"/>
      <c r="M817" s="144"/>
      <c r="N817" s="144"/>
      <c r="O817" s="144"/>
      <c r="P817" s="146"/>
      <c r="Q817" s="144"/>
      <c r="R817" s="144"/>
    </row>
    <row r="818" spans="1:18">
      <c r="A818" s="144"/>
      <c r="B818" s="144"/>
      <c r="C818" s="144"/>
      <c r="D818" s="144"/>
      <c r="E818" s="144"/>
      <c r="F818" s="146"/>
      <c r="G818" s="145"/>
      <c r="H818" s="145"/>
      <c r="I818" s="145"/>
      <c r="J818" s="145"/>
      <c r="K818" s="144"/>
      <c r="L818" s="144"/>
      <c r="M818" s="144"/>
      <c r="N818" s="144"/>
      <c r="O818" s="144"/>
      <c r="P818" s="146"/>
      <c r="Q818" s="144"/>
      <c r="R818" s="144"/>
    </row>
    <row r="819" spans="1:18">
      <c r="A819" s="144"/>
      <c r="B819" s="144"/>
      <c r="C819" s="144"/>
      <c r="D819" s="144"/>
      <c r="E819" s="144"/>
      <c r="F819" s="146"/>
      <c r="G819" s="145"/>
      <c r="H819" s="145"/>
      <c r="I819" s="145"/>
      <c r="J819" s="145"/>
      <c r="K819" s="144"/>
      <c r="L819" s="144"/>
      <c r="M819" s="144"/>
      <c r="N819" s="144"/>
      <c r="O819" s="144"/>
      <c r="P819" s="146"/>
      <c r="Q819" s="144"/>
      <c r="R819" s="144"/>
    </row>
    <row r="820" spans="1:18">
      <c r="A820" s="144"/>
      <c r="B820" s="144"/>
      <c r="C820" s="144"/>
      <c r="D820" s="144"/>
      <c r="E820" s="144"/>
      <c r="F820" s="146"/>
      <c r="G820" s="145"/>
      <c r="H820" s="145"/>
      <c r="I820" s="145"/>
      <c r="J820" s="145"/>
      <c r="K820" s="144"/>
      <c r="L820" s="144"/>
      <c r="M820" s="144"/>
      <c r="N820" s="144"/>
      <c r="O820" s="144"/>
      <c r="P820" s="146"/>
      <c r="Q820" s="144"/>
      <c r="R820" s="144"/>
    </row>
    <row r="821" spans="1:18">
      <c r="A821" s="144"/>
      <c r="B821" s="144"/>
      <c r="C821" s="144"/>
      <c r="D821" s="144"/>
      <c r="E821" s="144"/>
      <c r="F821" s="146"/>
      <c r="G821" s="145"/>
      <c r="H821" s="145"/>
      <c r="I821" s="145"/>
      <c r="J821" s="145"/>
      <c r="K821" s="144"/>
      <c r="L821" s="144"/>
      <c r="M821" s="144"/>
      <c r="N821" s="144"/>
      <c r="O821" s="144"/>
      <c r="P821" s="146"/>
      <c r="Q821" s="144"/>
      <c r="R821" s="144"/>
    </row>
    <row r="822" spans="1:18">
      <c r="A822" s="144"/>
      <c r="B822" s="144"/>
      <c r="C822" s="144"/>
      <c r="D822" s="144"/>
      <c r="E822" s="144"/>
      <c r="F822" s="146"/>
      <c r="G822" s="145"/>
      <c r="H822" s="145"/>
      <c r="I822" s="145"/>
      <c r="J822" s="145"/>
      <c r="K822" s="144"/>
      <c r="L822" s="144"/>
      <c r="M822" s="144"/>
      <c r="N822" s="144"/>
      <c r="O822" s="144"/>
      <c r="P822" s="146"/>
      <c r="Q822" s="144"/>
      <c r="R822" s="144"/>
    </row>
    <row r="823" spans="1:18">
      <c r="A823" s="144"/>
      <c r="B823" s="144"/>
      <c r="C823" s="144"/>
      <c r="D823" s="144"/>
      <c r="E823" s="144"/>
      <c r="F823" s="146"/>
      <c r="G823" s="145"/>
      <c r="H823" s="145"/>
      <c r="I823" s="145"/>
      <c r="J823" s="145"/>
      <c r="K823" s="144"/>
      <c r="L823" s="144"/>
      <c r="M823" s="144"/>
      <c r="N823" s="144"/>
      <c r="O823" s="144"/>
      <c r="P823" s="146"/>
      <c r="Q823" s="144"/>
      <c r="R823" s="144"/>
    </row>
    <row r="824" spans="1:18">
      <c r="A824" s="144"/>
      <c r="B824" s="144"/>
      <c r="C824" s="144"/>
      <c r="D824" s="144"/>
      <c r="E824" s="144"/>
      <c r="F824" s="146"/>
      <c r="G824" s="145"/>
      <c r="H824" s="145"/>
      <c r="I824" s="145"/>
      <c r="J824" s="145"/>
      <c r="K824" s="144"/>
      <c r="L824" s="144"/>
      <c r="M824" s="144"/>
      <c r="N824" s="144"/>
      <c r="O824" s="144"/>
      <c r="P824" s="146"/>
      <c r="Q824" s="144"/>
      <c r="R824" s="144"/>
    </row>
    <row r="825" spans="1:18">
      <c r="A825" s="144"/>
      <c r="B825" s="144"/>
      <c r="C825" s="144"/>
      <c r="D825" s="144"/>
      <c r="E825" s="144"/>
      <c r="F825" s="146"/>
      <c r="G825" s="145"/>
      <c r="H825" s="145"/>
      <c r="I825" s="145"/>
      <c r="J825" s="145"/>
      <c r="K825" s="144"/>
      <c r="L825" s="144"/>
      <c r="M825" s="144"/>
      <c r="N825" s="144"/>
      <c r="O825" s="144"/>
      <c r="P825" s="146"/>
      <c r="Q825" s="144"/>
      <c r="R825" s="144"/>
    </row>
    <row r="826" spans="1:18">
      <c r="A826" s="144"/>
      <c r="B826" s="144"/>
      <c r="C826" s="144"/>
      <c r="D826" s="144"/>
      <c r="E826" s="144"/>
      <c r="F826" s="146"/>
      <c r="G826" s="145"/>
      <c r="H826" s="145"/>
      <c r="I826" s="145"/>
      <c r="J826" s="145"/>
      <c r="K826" s="144"/>
      <c r="L826" s="144"/>
      <c r="M826" s="144"/>
      <c r="N826" s="144"/>
      <c r="O826" s="144"/>
      <c r="P826" s="146"/>
      <c r="Q826" s="144"/>
      <c r="R826" s="144"/>
    </row>
    <row r="827" spans="1:18">
      <c r="A827" s="144"/>
      <c r="B827" s="144"/>
      <c r="C827" s="144"/>
      <c r="D827" s="144"/>
      <c r="E827" s="144"/>
      <c r="F827" s="146"/>
      <c r="G827" s="145"/>
      <c r="H827" s="145"/>
      <c r="I827" s="145"/>
      <c r="J827" s="145"/>
      <c r="K827" s="144"/>
      <c r="L827" s="144"/>
      <c r="M827" s="144"/>
      <c r="N827" s="144"/>
      <c r="O827" s="144"/>
      <c r="P827" s="146"/>
      <c r="Q827" s="144"/>
      <c r="R827" s="144"/>
    </row>
    <row r="828" spans="1:18">
      <c r="A828" s="144"/>
      <c r="B828" s="144"/>
      <c r="C828" s="144"/>
      <c r="D828" s="144"/>
      <c r="E828" s="144"/>
      <c r="F828" s="146"/>
      <c r="G828" s="145"/>
      <c r="H828" s="145"/>
      <c r="I828" s="145"/>
      <c r="J828" s="145"/>
      <c r="K828" s="144"/>
      <c r="L828" s="144"/>
      <c r="M828" s="144"/>
      <c r="N828" s="144"/>
      <c r="O828" s="144"/>
      <c r="P828" s="146"/>
      <c r="Q828" s="144"/>
      <c r="R828" s="144"/>
    </row>
    <row r="829" spans="1:18">
      <c r="A829" s="144"/>
      <c r="B829" s="144"/>
      <c r="C829" s="144"/>
      <c r="D829" s="144"/>
      <c r="E829" s="144"/>
      <c r="F829" s="146"/>
      <c r="G829" s="145"/>
      <c r="H829" s="145"/>
      <c r="I829" s="145"/>
      <c r="J829" s="145"/>
      <c r="K829" s="144"/>
      <c r="L829" s="144"/>
      <c r="M829" s="144"/>
      <c r="N829" s="144"/>
      <c r="O829" s="144"/>
      <c r="P829" s="146"/>
      <c r="Q829" s="144"/>
      <c r="R829" s="144"/>
    </row>
    <row r="830" spans="1:18">
      <c r="A830" s="144"/>
      <c r="B830" s="144"/>
      <c r="C830" s="144"/>
      <c r="D830" s="144"/>
      <c r="E830" s="144"/>
      <c r="F830" s="146"/>
      <c r="G830" s="145"/>
      <c r="H830" s="145"/>
      <c r="I830" s="145"/>
      <c r="J830" s="145"/>
      <c r="K830" s="144"/>
      <c r="L830" s="144"/>
      <c r="M830" s="144"/>
      <c r="N830" s="144"/>
      <c r="O830" s="144"/>
      <c r="P830" s="146"/>
      <c r="Q830" s="144"/>
      <c r="R830" s="144"/>
    </row>
    <row r="831" spans="1:18">
      <c r="A831" s="144"/>
      <c r="B831" s="144"/>
      <c r="C831" s="144"/>
      <c r="D831" s="144"/>
      <c r="E831" s="144"/>
      <c r="F831" s="146"/>
      <c r="G831" s="145"/>
      <c r="H831" s="145"/>
      <c r="I831" s="145"/>
      <c r="J831" s="145"/>
      <c r="K831" s="144"/>
      <c r="L831" s="144"/>
      <c r="M831" s="144"/>
      <c r="N831" s="144"/>
      <c r="O831" s="144"/>
      <c r="P831" s="146"/>
      <c r="Q831" s="144"/>
      <c r="R831" s="144"/>
    </row>
    <row r="832" spans="1:18">
      <c r="A832" s="144"/>
      <c r="B832" s="144"/>
      <c r="C832" s="144"/>
      <c r="D832" s="144"/>
      <c r="E832" s="144"/>
      <c r="F832" s="146"/>
      <c r="G832" s="145"/>
      <c r="H832" s="145"/>
      <c r="I832" s="145"/>
      <c r="J832" s="145"/>
      <c r="K832" s="144"/>
      <c r="L832" s="144"/>
      <c r="M832" s="144"/>
      <c r="N832" s="144"/>
      <c r="O832" s="144"/>
      <c r="P832" s="146"/>
      <c r="Q832" s="144"/>
      <c r="R832" s="144"/>
    </row>
    <row r="833" spans="1:18">
      <c r="A833" s="144"/>
      <c r="B833" s="144"/>
      <c r="C833" s="144"/>
      <c r="D833" s="144"/>
      <c r="E833" s="144"/>
      <c r="F833" s="146"/>
      <c r="G833" s="145"/>
      <c r="H833" s="145"/>
      <c r="I833" s="145"/>
      <c r="J833" s="145"/>
      <c r="K833" s="144"/>
      <c r="L833" s="144"/>
      <c r="M833" s="144"/>
      <c r="N833" s="144"/>
      <c r="O833" s="144"/>
      <c r="P833" s="146"/>
      <c r="Q833" s="144"/>
      <c r="R833" s="144"/>
    </row>
    <row r="834" spans="1:18">
      <c r="A834" s="144"/>
      <c r="B834" s="144"/>
      <c r="C834" s="144"/>
      <c r="D834" s="144"/>
      <c r="E834" s="144"/>
      <c r="F834" s="146"/>
      <c r="G834" s="145"/>
      <c r="H834" s="145"/>
      <c r="I834" s="145"/>
      <c r="J834" s="145"/>
      <c r="K834" s="144"/>
      <c r="L834" s="144"/>
      <c r="M834" s="144"/>
      <c r="N834" s="144"/>
      <c r="O834" s="144"/>
      <c r="P834" s="146"/>
      <c r="Q834" s="144"/>
      <c r="R834" s="144"/>
    </row>
    <row r="835" spans="1:18">
      <c r="A835" s="144"/>
      <c r="B835" s="144"/>
      <c r="C835" s="144"/>
      <c r="D835" s="144"/>
      <c r="E835" s="144"/>
      <c r="F835" s="146"/>
      <c r="G835" s="145"/>
      <c r="H835" s="145"/>
      <c r="I835" s="145"/>
      <c r="J835" s="145"/>
      <c r="K835" s="144"/>
      <c r="L835" s="144"/>
      <c r="M835" s="144"/>
      <c r="N835" s="144"/>
      <c r="O835" s="144"/>
      <c r="P835" s="146"/>
      <c r="Q835" s="144"/>
      <c r="R835" s="144"/>
    </row>
    <row r="836" spans="1:18">
      <c r="A836" s="144"/>
      <c r="B836" s="144"/>
      <c r="C836" s="144"/>
      <c r="D836" s="144"/>
      <c r="E836" s="144"/>
      <c r="F836" s="146"/>
      <c r="G836" s="145"/>
      <c r="H836" s="145"/>
      <c r="I836" s="145"/>
      <c r="J836" s="145"/>
      <c r="K836" s="144"/>
      <c r="L836" s="144"/>
      <c r="M836" s="144"/>
      <c r="N836" s="144"/>
      <c r="O836" s="144"/>
      <c r="P836" s="146"/>
      <c r="Q836" s="144"/>
      <c r="R836" s="144"/>
    </row>
    <row r="837" spans="1:18">
      <c r="A837" s="144"/>
      <c r="B837" s="144"/>
      <c r="C837" s="144"/>
      <c r="D837" s="144"/>
      <c r="E837" s="144"/>
      <c r="F837" s="146"/>
      <c r="G837" s="145"/>
      <c r="H837" s="145"/>
      <c r="I837" s="145"/>
      <c r="J837" s="145"/>
      <c r="K837" s="144"/>
      <c r="L837" s="144"/>
      <c r="M837" s="144"/>
      <c r="N837" s="144"/>
      <c r="O837" s="144"/>
      <c r="P837" s="146"/>
      <c r="Q837" s="144"/>
      <c r="R837" s="144"/>
    </row>
    <row r="838" spans="1:18">
      <c r="A838" s="144"/>
      <c r="B838" s="144"/>
      <c r="C838" s="144"/>
      <c r="D838" s="144"/>
      <c r="E838" s="144"/>
      <c r="F838" s="146"/>
      <c r="G838" s="145"/>
      <c r="H838" s="145"/>
      <c r="I838" s="145"/>
      <c r="J838" s="145"/>
      <c r="K838" s="144"/>
      <c r="L838" s="144"/>
      <c r="M838" s="144"/>
      <c r="N838" s="144"/>
      <c r="O838" s="144"/>
      <c r="P838" s="146"/>
      <c r="Q838" s="144"/>
      <c r="R838" s="144"/>
    </row>
    <row r="839" spans="1:18">
      <c r="A839" s="144"/>
      <c r="B839" s="144"/>
      <c r="C839" s="144"/>
      <c r="D839" s="144"/>
      <c r="E839" s="144"/>
      <c r="F839" s="146"/>
      <c r="G839" s="145"/>
      <c r="H839" s="145"/>
      <c r="I839" s="145"/>
      <c r="J839" s="145"/>
      <c r="K839" s="144"/>
      <c r="L839" s="144"/>
      <c r="M839" s="144"/>
      <c r="N839" s="144"/>
      <c r="O839" s="144"/>
      <c r="P839" s="146"/>
      <c r="Q839" s="144"/>
      <c r="R839" s="144"/>
    </row>
    <row r="840" spans="1:18">
      <c r="A840" s="144"/>
      <c r="B840" s="144"/>
      <c r="C840" s="144"/>
      <c r="D840" s="144"/>
      <c r="E840" s="144"/>
      <c r="F840" s="146"/>
      <c r="G840" s="145"/>
      <c r="H840" s="145"/>
      <c r="I840" s="145"/>
      <c r="J840" s="145"/>
      <c r="K840" s="144"/>
      <c r="L840" s="144"/>
      <c r="M840" s="144"/>
      <c r="N840" s="144"/>
      <c r="O840" s="144"/>
      <c r="P840" s="146"/>
      <c r="Q840" s="144"/>
      <c r="R840" s="144"/>
    </row>
    <row r="841" spans="1:18">
      <c r="A841" s="144"/>
      <c r="B841" s="144"/>
      <c r="C841" s="144"/>
      <c r="D841" s="144"/>
      <c r="E841" s="144"/>
      <c r="F841" s="146"/>
      <c r="G841" s="145"/>
      <c r="H841" s="145"/>
      <c r="I841" s="145"/>
      <c r="J841" s="145"/>
      <c r="K841" s="144"/>
      <c r="L841" s="144"/>
      <c r="M841" s="144"/>
      <c r="N841" s="144"/>
      <c r="O841" s="144"/>
      <c r="P841" s="146"/>
      <c r="Q841" s="144"/>
      <c r="R841" s="144"/>
    </row>
    <row r="842" spans="1:18">
      <c r="A842" s="144"/>
      <c r="B842" s="144"/>
      <c r="C842" s="144"/>
      <c r="D842" s="144"/>
      <c r="E842" s="144"/>
      <c r="F842" s="146"/>
      <c r="G842" s="145"/>
      <c r="H842" s="145"/>
      <c r="I842" s="145"/>
      <c r="J842" s="145"/>
      <c r="K842" s="144"/>
      <c r="L842" s="144"/>
      <c r="M842" s="144"/>
      <c r="N842" s="144"/>
      <c r="O842" s="144"/>
      <c r="P842" s="146"/>
      <c r="Q842" s="144"/>
      <c r="R842" s="144"/>
    </row>
    <row r="843" spans="1:18">
      <c r="A843" s="144"/>
      <c r="B843" s="144"/>
      <c r="C843" s="144"/>
      <c r="D843" s="144"/>
      <c r="E843" s="144"/>
      <c r="F843" s="146"/>
      <c r="G843" s="145"/>
      <c r="H843" s="145"/>
      <c r="I843" s="145"/>
      <c r="J843" s="145"/>
      <c r="K843" s="144"/>
      <c r="L843" s="144"/>
      <c r="M843" s="144"/>
      <c r="N843" s="144"/>
      <c r="O843" s="144"/>
      <c r="P843" s="146"/>
      <c r="Q843" s="144"/>
      <c r="R843" s="144"/>
    </row>
    <row r="844" spans="1:18">
      <c r="A844" s="144"/>
      <c r="B844" s="144"/>
      <c r="C844" s="144"/>
      <c r="D844" s="144"/>
      <c r="E844" s="144"/>
      <c r="F844" s="146"/>
      <c r="G844" s="145"/>
      <c r="H844" s="145"/>
      <c r="I844" s="145"/>
      <c r="J844" s="145"/>
      <c r="K844" s="144"/>
      <c r="L844" s="144"/>
      <c r="M844" s="144"/>
      <c r="N844" s="144"/>
      <c r="O844" s="144"/>
      <c r="P844" s="146"/>
      <c r="Q844" s="144"/>
      <c r="R844" s="144"/>
    </row>
    <row r="845" spans="1:18">
      <c r="A845" s="144"/>
      <c r="B845" s="144"/>
      <c r="C845" s="144"/>
      <c r="D845" s="144"/>
      <c r="E845" s="144"/>
      <c r="F845" s="146"/>
      <c r="G845" s="145"/>
      <c r="H845" s="145"/>
      <c r="I845" s="145"/>
      <c r="J845" s="145"/>
      <c r="K845" s="144"/>
      <c r="L845" s="144"/>
      <c r="M845" s="144"/>
      <c r="N845" s="144"/>
      <c r="O845" s="144"/>
      <c r="P845" s="146"/>
      <c r="Q845" s="144"/>
      <c r="R845" s="144"/>
    </row>
    <row r="846" spans="1:18">
      <c r="A846" s="144"/>
      <c r="B846" s="144"/>
      <c r="C846" s="144"/>
      <c r="D846" s="144"/>
      <c r="E846" s="144"/>
      <c r="F846" s="146"/>
      <c r="G846" s="145"/>
      <c r="H846" s="145"/>
      <c r="I846" s="145"/>
      <c r="J846" s="145"/>
      <c r="K846" s="144"/>
      <c r="L846" s="144"/>
      <c r="M846" s="144"/>
      <c r="N846" s="144"/>
      <c r="O846" s="144"/>
      <c r="P846" s="146"/>
      <c r="Q846" s="144"/>
      <c r="R846" s="144"/>
    </row>
    <row r="847" spans="1:18">
      <c r="A847" s="144"/>
      <c r="B847" s="144"/>
      <c r="C847" s="144"/>
      <c r="D847" s="144"/>
      <c r="E847" s="144"/>
      <c r="F847" s="146"/>
      <c r="G847" s="145"/>
      <c r="H847" s="145"/>
      <c r="I847" s="145"/>
      <c r="J847" s="145"/>
      <c r="K847" s="144"/>
      <c r="L847" s="144"/>
      <c r="M847" s="144"/>
      <c r="N847" s="144"/>
      <c r="O847" s="144"/>
      <c r="P847" s="146"/>
      <c r="Q847" s="144"/>
      <c r="R847" s="144"/>
    </row>
    <row r="848" spans="1:18">
      <c r="A848" s="144"/>
      <c r="B848" s="144"/>
      <c r="C848" s="144"/>
      <c r="D848" s="144"/>
      <c r="E848" s="144"/>
      <c r="F848" s="146"/>
      <c r="G848" s="145"/>
      <c r="H848" s="145"/>
      <c r="I848" s="145"/>
      <c r="J848" s="145"/>
      <c r="K848" s="144"/>
      <c r="L848" s="144"/>
      <c r="M848" s="144"/>
      <c r="N848" s="144"/>
      <c r="O848" s="144"/>
      <c r="P848" s="146"/>
      <c r="Q848" s="144"/>
      <c r="R848" s="144"/>
    </row>
    <row r="849" spans="1:18">
      <c r="A849" s="144"/>
      <c r="B849" s="144"/>
      <c r="C849" s="144"/>
      <c r="D849" s="144"/>
      <c r="E849" s="144"/>
      <c r="F849" s="146"/>
      <c r="G849" s="145"/>
      <c r="H849" s="145"/>
      <c r="I849" s="145"/>
      <c r="J849" s="145"/>
      <c r="K849" s="144"/>
      <c r="L849" s="144"/>
      <c r="M849" s="144"/>
      <c r="N849" s="144"/>
      <c r="O849" s="144"/>
      <c r="P849" s="146"/>
      <c r="Q849" s="144"/>
      <c r="R849" s="144"/>
    </row>
    <row r="850" spans="1:18">
      <c r="A850" s="144"/>
      <c r="B850" s="144"/>
      <c r="C850" s="144"/>
      <c r="D850" s="144"/>
      <c r="E850" s="144"/>
      <c r="F850" s="146"/>
      <c r="G850" s="145"/>
      <c r="H850" s="145"/>
      <c r="I850" s="145"/>
      <c r="J850" s="145"/>
      <c r="K850" s="144"/>
      <c r="L850" s="144"/>
      <c r="M850" s="144"/>
      <c r="N850" s="144"/>
      <c r="O850" s="144"/>
      <c r="P850" s="146"/>
      <c r="Q850" s="144"/>
      <c r="R850" s="144"/>
    </row>
    <row r="851" spans="1:18">
      <c r="A851" s="144"/>
      <c r="B851" s="144"/>
      <c r="C851" s="144"/>
      <c r="D851" s="144"/>
      <c r="E851" s="144"/>
      <c r="F851" s="146"/>
      <c r="G851" s="145"/>
      <c r="H851" s="145"/>
      <c r="I851" s="145"/>
      <c r="J851" s="145"/>
      <c r="K851" s="144"/>
      <c r="L851" s="144"/>
      <c r="M851" s="144"/>
      <c r="N851" s="144"/>
      <c r="O851" s="144"/>
      <c r="P851" s="146"/>
      <c r="Q851" s="144"/>
      <c r="R851" s="144"/>
    </row>
    <row r="852" spans="1:18">
      <c r="A852" s="144"/>
      <c r="B852" s="144"/>
      <c r="C852" s="144"/>
      <c r="D852" s="144"/>
      <c r="E852" s="144"/>
      <c r="F852" s="146"/>
      <c r="G852" s="145"/>
      <c r="H852" s="145"/>
      <c r="I852" s="145"/>
      <c r="J852" s="145"/>
      <c r="K852" s="144"/>
      <c r="L852" s="144"/>
      <c r="M852" s="144"/>
      <c r="N852" s="144"/>
      <c r="O852" s="144"/>
      <c r="P852" s="146"/>
      <c r="Q852" s="144"/>
      <c r="R852" s="144"/>
    </row>
    <row r="853" spans="1:18">
      <c r="A853" s="144"/>
      <c r="B853" s="144"/>
      <c r="C853" s="144"/>
      <c r="D853" s="144"/>
      <c r="E853" s="144"/>
      <c r="F853" s="146"/>
      <c r="G853" s="145"/>
      <c r="H853" s="145"/>
      <c r="I853" s="145"/>
      <c r="J853" s="145"/>
      <c r="K853" s="144"/>
      <c r="L853" s="144"/>
      <c r="M853" s="144"/>
      <c r="N853" s="144"/>
      <c r="O853" s="144"/>
      <c r="P853" s="146"/>
      <c r="Q853" s="144"/>
      <c r="R853" s="144"/>
    </row>
    <row r="854" spans="1:18">
      <c r="A854" s="144"/>
      <c r="B854" s="144"/>
      <c r="C854" s="144"/>
      <c r="D854" s="144"/>
      <c r="E854" s="144"/>
      <c r="F854" s="146"/>
      <c r="G854" s="145"/>
      <c r="H854" s="145"/>
      <c r="I854" s="145"/>
      <c r="J854" s="145"/>
      <c r="K854" s="144"/>
      <c r="L854" s="144"/>
      <c r="M854" s="144"/>
      <c r="N854" s="144"/>
      <c r="O854" s="144"/>
      <c r="P854" s="146"/>
      <c r="Q854" s="144"/>
      <c r="R854" s="144"/>
    </row>
    <row r="855" spans="1:18">
      <c r="A855" s="144"/>
      <c r="B855" s="144"/>
      <c r="C855" s="144"/>
      <c r="D855" s="144"/>
      <c r="E855" s="144"/>
      <c r="F855" s="146"/>
      <c r="G855" s="145"/>
      <c r="H855" s="145"/>
      <c r="I855" s="145"/>
      <c r="J855" s="145"/>
      <c r="K855" s="144"/>
      <c r="L855" s="144"/>
      <c r="M855" s="144"/>
      <c r="N855" s="144"/>
      <c r="O855" s="144"/>
      <c r="P855" s="146"/>
      <c r="Q855" s="144"/>
      <c r="R855" s="144"/>
    </row>
    <row r="856" spans="1:18">
      <c r="A856" s="144"/>
      <c r="B856" s="144"/>
      <c r="C856" s="144"/>
      <c r="D856" s="144"/>
      <c r="E856" s="144"/>
      <c r="F856" s="146"/>
      <c r="G856" s="145"/>
      <c r="H856" s="145"/>
      <c r="I856" s="145"/>
      <c r="J856" s="145"/>
      <c r="K856" s="144"/>
      <c r="L856" s="144"/>
      <c r="M856" s="144"/>
      <c r="N856" s="144"/>
      <c r="O856" s="144"/>
      <c r="P856" s="146"/>
      <c r="Q856" s="144"/>
      <c r="R856" s="144"/>
    </row>
    <row r="857" spans="1:18">
      <c r="A857" s="144"/>
      <c r="B857" s="144"/>
      <c r="C857" s="144"/>
      <c r="D857" s="144"/>
      <c r="E857" s="144"/>
      <c r="F857" s="146"/>
      <c r="G857" s="145"/>
      <c r="H857" s="145"/>
      <c r="I857" s="145"/>
      <c r="J857" s="145"/>
      <c r="K857" s="144"/>
      <c r="L857" s="144"/>
      <c r="M857" s="144"/>
      <c r="N857" s="144"/>
      <c r="O857" s="144"/>
      <c r="P857" s="146"/>
      <c r="Q857" s="144"/>
      <c r="R857" s="144"/>
    </row>
    <row r="858" spans="1:18">
      <c r="A858" s="144"/>
      <c r="B858" s="144"/>
      <c r="C858" s="144"/>
      <c r="D858" s="144"/>
      <c r="E858" s="144"/>
      <c r="F858" s="146"/>
      <c r="G858" s="145"/>
      <c r="H858" s="145"/>
      <c r="I858" s="145"/>
      <c r="J858" s="145"/>
      <c r="K858" s="144"/>
      <c r="L858" s="144"/>
      <c r="M858" s="144"/>
      <c r="N858" s="144"/>
      <c r="O858" s="144"/>
      <c r="P858" s="146"/>
      <c r="Q858" s="144"/>
      <c r="R858" s="144"/>
    </row>
    <row r="859" spans="1:18">
      <c r="A859" s="144"/>
      <c r="B859" s="144"/>
      <c r="C859" s="144"/>
      <c r="D859" s="144"/>
      <c r="E859" s="144"/>
      <c r="F859" s="146"/>
      <c r="G859" s="145"/>
      <c r="H859" s="145"/>
      <c r="I859" s="145"/>
      <c r="J859" s="145"/>
      <c r="K859" s="144"/>
      <c r="L859" s="144"/>
      <c r="M859" s="144"/>
      <c r="N859" s="144"/>
      <c r="O859" s="144"/>
      <c r="P859" s="146"/>
      <c r="Q859" s="144"/>
      <c r="R859" s="144"/>
    </row>
    <row r="860" spans="1:18">
      <c r="A860" s="144"/>
      <c r="B860" s="144"/>
      <c r="C860" s="144"/>
      <c r="D860" s="144"/>
      <c r="E860" s="144"/>
      <c r="F860" s="146"/>
      <c r="G860" s="145"/>
      <c r="H860" s="145"/>
      <c r="I860" s="145"/>
      <c r="J860" s="145"/>
      <c r="K860" s="144"/>
      <c r="L860" s="144"/>
      <c r="M860" s="144"/>
      <c r="N860" s="144"/>
      <c r="O860" s="144"/>
      <c r="P860" s="146"/>
      <c r="Q860" s="144"/>
      <c r="R860" s="144"/>
    </row>
    <row r="861" spans="1:18">
      <c r="A861" s="144"/>
      <c r="B861" s="144"/>
      <c r="C861" s="144"/>
      <c r="D861" s="144"/>
      <c r="E861" s="144"/>
      <c r="F861" s="146"/>
      <c r="G861" s="145"/>
      <c r="H861" s="145"/>
      <c r="I861" s="145"/>
      <c r="J861" s="145"/>
      <c r="K861" s="144"/>
      <c r="L861" s="144"/>
      <c r="M861" s="144"/>
      <c r="N861" s="144"/>
      <c r="O861" s="144"/>
      <c r="P861" s="146"/>
      <c r="Q861" s="144"/>
      <c r="R861" s="144"/>
    </row>
    <row r="862" spans="1:18">
      <c r="A862" s="144"/>
      <c r="B862" s="144"/>
      <c r="C862" s="144"/>
      <c r="D862" s="144"/>
      <c r="E862" s="144"/>
      <c r="F862" s="146"/>
      <c r="G862" s="145"/>
      <c r="H862" s="145"/>
      <c r="I862" s="145"/>
      <c r="J862" s="145"/>
      <c r="K862" s="144"/>
      <c r="L862" s="144"/>
      <c r="M862" s="144"/>
      <c r="N862" s="144"/>
      <c r="O862" s="144"/>
      <c r="P862" s="146"/>
      <c r="Q862" s="144"/>
      <c r="R862" s="144"/>
    </row>
    <row r="863" spans="1:18">
      <c r="A863" s="144"/>
      <c r="B863" s="144"/>
      <c r="C863" s="144"/>
      <c r="D863" s="144"/>
      <c r="E863" s="144"/>
      <c r="F863" s="146"/>
      <c r="G863" s="145"/>
      <c r="H863" s="145"/>
      <c r="I863" s="145"/>
      <c r="J863" s="145"/>
      <c r="K863" s="144"/>
      <c r="L863" s="144"/>
      <c r="M863" s="144"/>
      <c r="N863" s="144"/>
      <c r="O863" s="144"/>
      <c r="P863" s="146"/>
      <c r="Q863" s="144"/>
      <c r="R863" s="144"/>
    </row>
    <row r="864" spans="1:18">
      <c r="A864" s="144"/>
      <c r="B864" s="144"/>
      <c r="C864" s="144"/>
      <c r="D864" s="144"/>
      <c r="E864" s="144"/>
      <c r="F864" s="146"/>
      <c r="G864" s="145"/>
      <c r="H864" s="145"/>
      <c r="I864" s="145"/>
      <c r="J864" s="145"/>
      <c r="K864" s="144"/>
      <c r="L864" s="144"/>
      <c r="M864" s="144"/>
      <c r="N864" s="144"/>
      <c r="O864" s="144"/>
      <c r="P864" s="146"/>
      <c r="Q864" s="144"/>
      <c r="R864" s="144"/>
    </row>
    <row r="865" spans="1:18">
      <c r="A865" s="144"/>
      <c r="B865" s="144"/>
      <c r="C865" s="144"/>
      <c r="D865" s="144"/>
      <c r="E865" s="144"/>
      <c r="F865" s="146"/>
      <c r="G865" s="145"/>
      <c r="H865" s="145"/>
      <c r="I865" s="145"/>
      <c r="J865" s="145"/>
      <c r="K865" s="144"/>
      <c r="L865" s="144"/>
      <c r="M865" s="144"/>
      <c r="N865" s="144"/>
      <c r="O865" s="144"/>
      <c r="P865" s="146"/>
      <c r="Q865" s="144"/>
      <c r="R865" s="144"/>
    </row>
    <row r="866" spans="1:18">
      <c r="A866" s="144"/>
      <c r="B866" s="144"/>
      <c r="C866" s="144"/>
      <c r="D866" s="144"/>
      <c r="E866" s="144"/>
      <c r="F866" s="146"/>
      <c r="G866" s="145"/>
      <c r="H866" s="145"/>
      <c r="I866" s="145"/>
      <c r="J866" s="145"/>
      <c r="K866" s="144"/>
      <c r="L866" s="144"/>
      <c r="M866" s="144"/>
      <c r="N866" s="144"/>
      <c r="O866" s="144"/>
      <c r="P866" s="146"/>
      <c r="Q866" s="144"/>
      <c r="R866" s="144"/>
    </row>
    <row r="867" spans="1:18">
      <c r="A867" s="144"/>
      <c r="B867" s="144"/>
      <c r="C867" s="144"/>
      <c r="D867" s="144"/>
      <c r="E867" s="144"/>
      <c r="F867" s="146"/>
      <c r="G867" s="145"/>
      <c r="H867" s="145"/>
      <c r="I867" s="145"/>
      <c r="J867" s="145"/>
      <c r="K867" s="144"/>
      <c r="L867" s="144"/>
      <c r="M867" s="144"/>
      <c r="N867" s="144"/>
      <c r="O867" s="144"/>
      <c r="P867" s="146"/>
      <c r="Q867" s="144"/>
      <c r="R867" s="144"/>
    </row>
    <row r="868" spans="1:18">
      <c r="A868" s="144"/>
      <c r="B868" s="144"/>
      <c r="C868" s="144"/>
      <c r="D868" s="144"/>
      <c r="E868" s="144"/>
      <c r="F868" s="146"/>
      <c r="G868" s="145"/>
      <c r="H868" s="145"/>
      <c r="I868" s="145"/>
      <c r="J868" s="145"/>
      <c r="K868" s="144"/>
      <c r="L868" s="144"/>
      <c r="M868" s="144"/>
      <c r="N868" s="144"/>
      <c r="O868" s="144"/>
      <c r="P868" s="146"/>
      <c r="Q868" s="144"/>
      <c r="R868" s="144"/>
    </row>
    <row r="869" spans="1:18">
      <c r="A869" s="144"/>
      <c r="B869" s="144"/>
      <c r="C869" s="144"/>
      <c r="D869" s="144"/>
      <c r="E869" s="144"/>
      <c r="F869" s="146"/>
      <c r="G869" s="145"/>
      <c r="H869" s="145"/>
      <c r="I869" s="145"/>
      <c r="J869" s="145"/>
      <c r="K869" s="144"/>
      <c r="L869" s="144"/>
      <c r="M869" s="144"/>
      <c r="N869" s="144"/>
      <c r="O869" s="144"/>
      <c r="P869" s="146"/>
      <c r="Q869" s="144"/>
      <c r="R869" s="144"/>
    </row>
    <row r="870" spans="1:18">
      <c r="A870" s="144"/>
      <c r="B870" s="144"/>
      <c r="C870" s="144"/>
      <c r="D870" s="144"/>
      <c r="E870" s="144"/>
      <c r="F870" s="146"/>
      <c r="G870" s="145"/>
      <c r="H870" s="145"/>
      <c r="I870" s="145"/>
      <c r="J870" s="145"/>
      <c r="K870" s="144"/>
      <c r="L870" s="144"/>
      <c r="M870" s="144"/>
      <c r="N870" s="144"/>
      <c r="O870" s="144"/>
      <c r="P870" s="146"/>
      <c r="Q870" s="144"/>
      <c r="R870" s="144"/>
    </row>
    <row r="871" spans="1:18">
      <c r="A871" s="144"/>
      <c r="B871" s="144"/>
      <c r="C871" s="144"/>
      <c r="D871" s="144"/>
      <c r="E871" s="144"/>
      <c r="F871" s="146"/>
      <c r="G871" s="145"/>
      <c r="H871" s="145"/>
      <c r="I871" s="145"/>
      <c r="J871" s="145"/>
      <c r="K871" s="144"/>
      <c r="L871" s="144"/>
      <c r="M871" s="144"/>
      <c r="N871" s="144"/>
      <c r="O871" s="144"/>
      <c r="P871" s="146"/>
      <c r="Q871" s="144"/>
      <c r="R871" s="144"/>
    </row>
    <row r="872" spans="1:18">
      <c r="A872" s="144"/>
      <c r="B872" s="144"/>
      <c r="C872" s="144"/>
      <c r="D872" s="144"/>
      <c r="E872" s="144"/>
      <c r="F872" s="146"/>
      <c r="G872" s="145"/>
      <c r="H872" s="145"/>
      <c r="I872" s="145"/>
      <c r="J872" s="145"/>
      <c r="K872" s="144"/>
      <c r="L872" s="144"/>
      <c r="M872" s="144"/>
      <c r="N872" s="144"/>
      <c r="O872" s="144"/>
      <c r="P872" s="146"/>
      <c r="Q872" s="144"/>
      <c r="R872" s="144"/>
    </row>
    <row r="873" spans="1:18">
      <c r="A873" s="144"/>
      <c r="B873" s="144"/>
      <c r="C873" s="144"/>
      <c r="D873" s="144"/>
      <c r="E873" s="144"/>
      <c r="F873" s="146"/>
      <c r="G873" s="145"/>
      <c r="H873" s="145"/>
      <c r="I873" s="145"/>
      <c r="J873" s="145"/>
      <c r="K873" s="144"/>
      <c r="L873" s="144"/>
      <c r="M873" s="144"/>
      <c r="N873" s="144"/>
      <c r="O873" s="144"/>
      <c r="P873" s="146"/>
      <c r="Q873" s="144"/>
      <c r="R873" s="144"/>
    </row>
    <row r="874" spans="1:18">
      <c r="A874" s="144"/>
      <c r="B874" s="144"/>
      <c r="C874" s="144"/>
      <c r="D874" s="144"/>
      <c r="E874" s="144"/>
      <c r="F874" s="146"/>
      <c r="G874" s="145"/>
      <c r="H874" s="145"/>
      <c r="I874" s="145"/>
      <c r="J874" s="145"/>
      <c r="K874" s="144"/>
      <c r="L874" s="144"/>
      <c r="M874" s="144"/>
      <c r="N874" s="144"/>
      <c r="O874" s="144"/>
      <c r="P874" s="146"/>
      <c r="Q874" s="144"/>
      <c r="R874" s="144"/>
    </row>
    <row r="875" spans="1:18">
      <c r="A875" s="144"/>
      <c r="B875" s="144"/>
      <c r="C875" s="144"/>
      <c r="D875" s="144"/>
      <c r="E875" s="144"/>
      <c r="F875" s="146"/>
      <c r="G875" s="145"/>
      <c r="H875" s="145"/>
      <c r="I875" s="145"/>
      <c r="J875" s="145"/>
      <c r="K875" s="144"/>
      <c r="L875" s="144"/>
      <c r="M875" s="144"/>
      <c r="N875" s="144"/>
      <c r="O875" s="144"/>
      <c r="P875" s="146"/>
      <c r="Q875" s="144"/>
      <c r="R875" s="144"/>
    </row>
    <row r="876" spans="1:18">
      <c r="A876" s="144"/>
      <c r="B876" s="144"/>
      <c r="C876" s="144"/>
      <c r="D876" s="144"/>
      <c r="E876" s="144"/>
      <c r="F876" s="146"/>
      <c r="G876" s="145"/>
      <c r="H876" s="145"/>
      <c r="I876" s="145"/>
      <c r="J876" s="145"/>
      <c r="K876" s="144"/>
      <c r="L876" s="144"/>
      <c r="M876" s="144"/>
      <c r="N876" s="144"/>
      <c r="O876" s="144"/>
      <c r="P876" s="146"/>
      <c r="Q876" s="144"/>
      <c r="R876" s="144"/>
    </row>
    <row r="877" spans="1:18">
      <c r="A877" s="144"/>
      <c r="B877" s="144"/>
      <c r="C877" s="144"/>
      <c r="D877" s="144"/>
      <c r="E877" s="144"/>
      <c r="F877" s="146"/>
      <c r="G877" s="145"/>
      <c r="H877" s="145"/>
      <c r="I877" s="145"/>
      <c r="J877" s="145"/>
      <c r="K877" s="144"/>
      <c r="L877" s="144"/>
      <c r="M877" s="144"/>
      <c r="N877" s="144"/>
      <c r="O877" s="144"/>
      <c r="P877" s="146"/>
      <c r="Q877" s="144"/>
      <c r="R877" s="144"/>
    </row>
    <row r="878" spans="1:18">
      <c r="A878" s="144"/>
      <c r="B878" s="144"/>
      <c r="C878" s="144"/>
      <c r="D878" s="144"/>
      <c r="E878" s="144"/>
      <c r="F878" s="146"/>
      <c r="G878" s="145"/>
      <c r="H878" s="145"/>
      <c r="I878" s="145"/>
      <c r="J878" s="145"/>
      <c r="K878" s="144"/>
      <c r="L878" s="144"/>
      <c r="M878" s="144"/>
      <c r="N878" s="144"/>
      <c r="O878" s="144"/>
      <c r="P878" s="146"/>
      <c r="Q878" s="144"/>
      <c r="R878" s="144"/>
    </row>
    <row r="879" spans="1:18">
      <c r="A879" s="144"/>
      <c r="B879" s="144"/>
      <c r="C879" s="144"/>
      <c r="D879" s="144"/>
      <c r="E879" s="144"/>
      <c r="F879" s="146"/>
      <c r="G879" s="145"/>
      <c r="H879" s="145"/>
      <c r="I879" s="145"/>
      <c r="J879" s="145"/>
      <c r="K879" s="144"/>
      <c r="L879" s="144"/>
      <c r="M879" s="144"/>
      <c r="N879" s="144"/>
      <c r="O879" s="144"/>
      <c r="P879" s="146"/>
      <c r="Q879" s="144"/>
      <c r="R879" s="144"/>
    </row>
    <row r="880" spans="1:18">
      <c r="A880" s="144"/>
      <c r="B880" s="144"/>
      <c r="C880" s="144"/>
      <c r="D880" s="144"/>
      <c r="E880" s="144"/>
      <c r="F880" s="146"/>
      <c r="G880" s="145"/>
      <c r="H880" s="145"/>
      <c r="I880" s="145"/>
      <c r="J880" s="145"/>
      <c r="K880" s="144"/>
      <c r="L880" s="144"/>
      <c r="M880" s="144"/>
      <c r="N880" s="144"/>
      <c r="O880" s="144"/>
      <c r="P880" s="146"/>
      <c r="Q880" s="144"/>
      <c r="R880" s="144"/>
    </row>
    <row r="881" spans="1:18">
      <c r="A881" s="144"/>
      <c r="B881" s="144"/>
      <c r="C881" s="144"/>
      <c r="D881" s="144"/>
      <c r="E881" s="144"/>
      <c r="F881" s="146"/>
      <c r="G881" s="145"/>
      <c r="H881" s="145"/>
      <c r="I881" s="145"/>
      <c r="J881" s="145"/>
      <c r="K881" s="144"/>
      <c r="L881" s="144"/>
      <c r="M881" s="144"/>
      <c r="N881" s="144"/>
      <c r="O881" s="144"/>
      <c r="P881" s="146"/>
      <c r="Q881" s="144"/>
      <c r="R881" s="144"/>
    </row>
    <row r="882" spans="1:18">
      <c r="A882" s="144"/>
      <c r="B882" s="144"/>
      <c r="C882" s="144"/>
      <c r="D882" s="144"/>
      <c r="E882" s="144"/>
      <c r="F882" s="146"/>
      <c r="G882" s="145"/>
      <c r="H882" s="145"/>
      <c r="I882" s="145"/>
      <c r="J882" s="145"/>
      <c r="K882" s="144"/>
      <c r="L882" s="144"/>
      <c r="M882" s="144"/>
      <c r="N882" s="144"/>
      <c r="O882" s="144"/>
      <c r="P882" s="146"/>
      <c r="Q882" s="144"/>
      <c r="R882" s="144"/>
    </row>
    <row r="883" spans="1:18">
      <c r="A883" s="144"/>
      <c r="B883" s="144"/>
      <c r="C883" s="144"/>
      <c r="D883" s="144"/>
      <c r="E883" s="144"/>
      <c r="F883" s="146"/>
      <c r="G883" s="145"/>
      <c r="H883" s="145"/>
      <c r="I883" s="145"/>
      <c r="J883" s="145"/>
      <c r="K883" s="144"/>
      <c r="L883" s="144"/>
      <c r="M883" s="144"/>
      <c r="N883" s="144"/>
      <c r="O883" s="144"/>
      <c r="P883" s="146"/>
      <c r="Q883" s="144"/>
      <c r="R883" s="144"/>
    </row>
    <row r="884" spans="1:18">
      <c r="A884" s="144"/>
      <c r="B884" s="144"/>
      <c r="C884" s="144"/>
      <c r="D884" s="144"/>
      <c r="E884" s="144"/>
      <c r="F884" s="146"/>
      <c r="G884" s="145"/>
      <c r="H884" s="145"/>
      <c r="I884" s="145"/>
      <c r="J884" s="145"/>
      <c r="K884" s="144"/>
      <c r="L884" s="144"/>
      <c r="M884" s="144"/>
      <c r="N884" s="144"/>
      <c r="O884" s="144"/>
      <c r="P884" s="146"/>
      <c r="Q884" s="144"/>
      <c r="R884" s="144"/>
    </row>
    <row r="885" spans="1:18">
      <c r="A885" s="144"/>
      <c r="B885" s="144"/>
      <c r="C885" s="144"/>
      <c r="D885" s="144"/>
      <c r="E885" s="144"/>
      <c r="F885" s="146"/>
      <c r="G885" s="145"/>
      <c r="H885" s="145"/>
      <c r="I885" s="145"/>
      <c r="J885" s="145"/>
      <c r="K885" s="144"/>
      <c r="L885" s="144"/>
      <c r="M885" s="144"/>
      <c r="N885" s="144"/>
      <c r="O885" s="144"/>
      <c r="P885" s="146"/>
      <c r="Q885" s="144"/>
      <c r="R885" s="144"/>
    </row>
    <row r="886" spans="1:18">
      <c r="A886" s="144"/>
      <c r="B886" s="144"/>
      <c r="C886" s="144"/>
      <c r="D886" s="144"/>
      <c r="E886" s="144"/>
      <c r="F886" s="146"/>
      <c r="G886" s="145"/>
      <c r="H886" s="145"/>
      <c r="I886" s="145"/>
      <c r="J886" s="145"/>
      <c r="K886" s="144"/>
      <c r="L886" s="144"/>
      <c r="M886" s="144"/>
      <c r="N886" s="144"/>
      <c r="O886" s="144"/>
      <c r="P886" s="146"/>
      <c r="Q886" s="144"/>
      <c r="R886" s="144"/>
    </row>
    <row r="887" spans="1:18">
      <c r="A887" s="144"/>
      <c r="B887" s="144"/>
      <c r="C887" s="144"/>
      <c r="D887" s="144"/>
      <c r="E887" s="144"/>
      <c r="F887" s="146"/>
      <c r="G887" s="145"/>
      <c r="H887" s="145"/>
      <c r="I887" s="145"/>
      <c r="J887" s="145"/>
      <c r="K887" s="144"/>
      <c r="L887" s="144"/>
      <c r="M887" s="144"/>
      <c r="N887" s="144"/>
      <c r="O887" s="144"/>
      <c r="P887" s="146"/>
      <c r="Q887" s="144"/>
      <c r="R887" s="144"/>
    </row>
    <row r="888" spans="1:18">
      <c r="A888" s="144"/>
      <c r="B888" s="144"/>
      <c r="C888" s="144"/>
      <c r="D888" s="144"/>
      <c r="E888" s="144"/>
      <c r="F888" s="146"/>
      <c r="G888" s="145"/>
      <c r="H888" s="145"/>
      <c r="I888" s="145"/>
      <c r="J888" s="145"/>
      <c r="K888" s="144"/>
      <c r="L888" s="144"/>
      <c r="M888" s="144"/>
      <c r="N888" s="144"/>
      <c r="O888" s="144"/>
      <c r="P888" s="146"/>
      <c r="Q888" s="144"/>
      <c r="R888" s="144"/>
    </row>
    <row r="889" spans="1:18">
      <c r="A889" s="144"/>
      <c r="B889" s="144"/>
      <c r="C889" s="144"/>
      <c r="D889" s="144"/>
      <c r="E889" s="144"/>
      <c r="F889" s="146"/>
      <c r="G889" s="145"/>
      <c r="H889" s="145"/>
      <c r="I889" s="145"/>
      <c r="J889" s="145"/>
      <c r="K889" s="144"/>
      <c r="L889" s="144"/>
      <c r="M889" s="144"/>
      <c r="N889" s="144"/>
      <c r="O889" s="144"/>
      <c r="P889" s="146"/>
      <c r="Q889" s="144"/>
      <c r="R889" s="144"/>
    </row>
    <row r="890" spans="1:18">
      <c r="A890" s="144"/>
      <c r="B890" s="144"/>
      <c r="C890" s="144"/>
      <c r="D890" s="144"/>
      <c r="E890" s="144"/>
      <c r="F890" s="146"/>
      <c r="G890" s="145"/>
      <c r="H890" s="145"/>
      <c r="I890" s="145"/>
      <c r="J890" s="145"/>
      <c r="K890" s="144"/>
      <c r="L890" s="144"/>
      <c r="M890" s="144"/>
      <c r="N890" s="144"/>
      <c r="O890" s="144"/>
      <c r="P890" s="146"/>
      <c r="Q890" s="144"/>
      <c r="R890" s="144"/>
    </row>
    <row r="891" spans="1:18">
      <c r="A891" s="144"/>
      <c r="B891" s="144"/>
      <c r="C891" s="144"/>
      <c r="D891" s="144"/>
      <c r="E891" s="144"/>
      <c r="F891" s="146"/>
      <c r="G891" s="145"/>
      <c r="H891" s="145"/>
      <c r="I891" s="145"/>
      <c r="J891" s="145"/>
      <c r="K891" s="144"/>
      <c r="L891" s="144"/>
      <c r="M891" s="144"/>
      <c r="N891" s="144"/>
      <c r="O891" s="144"/>
      <c r="P891" s="146"/>
      <c r="Q891" s="144"/>
      <c r="R891" s="144"/>
    </row>
    <row r="892" spans="1:18">
      <c r="A892" s="144"/>
      <c r="B892" s="144"/>
      <c r="C892" s="144"/>
      <c r="D892" s="144"/>
      <c r="E892" s="144"/>
      <c r="F892" s="146"/>
      <c r="G892" s="145"/>
      <c r="H892" s="145"/>
      <c r="I892" s="145"/>
      <c r="J892" s="145"/>
      <c r="K892" s="144"/>
      <c r="L892" s="144"/>
      <c r="M892" s="144"/>
      <c r="N892" s="144"/>
      <c r="O892" s="144"/>
      <c r="P892" s="146"/>
      <c r="Q892" s="144"/>
      <c r="R892" s="144"/>
    </row>
    <row r="893" spans="1:18">
      <c r="A893" s="144"/>
      <c r="B893" s="144"/>
      <c r="C893" s="144"/>
      <c r="D893" s="144"/>
      <c r="E893" s="144"/>
      <c r="F893" s="146"/>
      <c r="G893" s="145"/>
      <c r="H893" s="145"/>
      <c r="I893" s="145"/>
      <c r="J893" s="145"/>
      <c r="K893" s="144"/>
      <c r="L893" s="144"/>
      <c r="M893" s="144"/>
      <c r="N893" s="144"/>
      <c r="O893" s="144"/>
      <c r="P893" s="146"/>
      <c r="Q893" s="144"/>
      <c r="R893" s="144"/>
    </row>
    <row r="894" spans="1:18">
      <c r="A894" s="144"/>
      <c r="B894" s="144"/>
      <c r="C894" s="144"/>
      <c r="D894" s="144"/>
      <c r="E894" s="144"/>
      <c r="F894" s="146"/>
      <c r="G894" s="145"/>
      <c r="H894" s="145"/>
      <c r="I894" s="145"/>
      <c r="J894" s="145"/>
      <c r="K894" s="144"/>
      <c r="L894" s="144"/>
      <c r="M894" s="144"/>
      <c r="N894" s="144"/>
      <c r="O894" s="144"/>
      <c r="P894" s="146"/>
      <c r="Q894" s="144"/>
      <c r="R894" s="144"/>
    </row>
    <row r="895" spans="1:18">
      <c r="A895" s="144"/>
      <c r="B895" s="144"/>
      <c r="C895" s="144"/>
      <c r="D895" s="144"/>
      <c r="E895" s="144"/>
      <c r="F895" s="146"/>
      <c r="G895" s="145"/>
      <c r="H895" s="145"/>
      <c r="I895" s="145"/>
      <c r="J895" s="145"/>
      <c r="K895" s="144"/>
      <c r="L895" s="144"/>
      <c r="M895" s="144"/>
      <c r="N895" s="144"/>
      <c r="O895" s="144"/>
      <c r="P895" s="146"/>
      <c r="Q895" s="144"/>
      <c r="R895" s="144"/>
    </row>
    <row r="896" spans="1:18">
      <c r="A896" s="144"/>
      <c r="B896" s="144"/>
      <c r="C896" s="144"/>
      <c r="D896" s="144"/>
      <c r="E896" s="144"/>
      <c r="F896" s="146"/>
      <c r="G896" s="145"/>
      <c r="H896" s="145"/>
      <c r="I896" s="145"/>
      <c r="J896" s="145"/>
      <c r="K896" s="144"/>
      <c r="L896" s="144"/>
      <c r="M896" s="144"/>
      <c r="N896" s="144"/>
      <c r="O896" s="144"/>
      <c r="P896" s="146"/>
      <c r="Q896" s="144"/>
      <c r="R896" s="144"/>
    </row>
    <row r="897" spans="1:18">
      <c r="A897" s="144"/>
      <c r="B897" s="144"/>
      <c r="C897" s="144"/>
      <c r="D897" s="144"/>
      <c r="E897" s="144"/>
      <c r="F897" s="146"/>
      <c r="G897" s="145"/>
      <c r="H897" s="145"/>
      <c r="I897" s="145"/>
      <c r="J897" s="145"/>
      <c r="K897" s="144"/>
      <c r="L897" s="144"/>
      <c r="M897" s="144"/>
      <c r="N897" s="144"/>
      <c r="O897" s="144"/>
      <c r="P897" s="146"/>
      <c r="Q897" s="144"/>
      <c r="R897" s="144"/>
    </row>
    <row r="898" spans="1:18">
      <c r="A898" s="144"/>
      <c r="B898" s="144"/>
      <c r="C898" s="144"/>
      <c r="D898" s="144"/>
      <c r="E898" s="144"/>
      <c r="F898" s="146"/>
      <c r="G898" s="145"/>
      <c r="H898" s="145"/>
      <c r="I898" s="145"/>
      <c r="J898" s="145"/>
      <c r="K898" s="144"/>
      <c r="L898" s="144"/>
      <c r="M898" s="144"/>
      <c r="N898" s="144"/>
      <c r="O898" s="144"/>
      <c r="P898" s="146"/>
      <c r="Q898" s="144"/>
      <c r="R898" s="144"/>
    </row>
    <row r="899" spans="1:18">
      <c r="A899" s="144"/>
      <c r="B899" s="144"/>
      <c r="C899" s="144"/>
      <c r="D899" s="144"/>
      <c r="E899" s="144"/>
      <c r="F899" s="146"/>
      <c r="G899" s="145"/>
      <c r="H899" s="145"/>
      <c r="I899" s="145"/>
      <c r="J899" s="145"/>
      <c r="K899" s="144"/>
      <c r="L899" s="144"/>
      <c r="M899" s="144"/>
      <c r="N899" s="144"/>
      <c r="O899" s="144"/>
      <c r="P899" s="146"/>
      <c r="Q899" s="144"/>
      <c r="R899" s="144"/>
    </row>
    <row r="900" spans="1:18">
      <c r="A900" s="144"/>
      <c r="B900" s="144"/>
      <c r="C900" s="144"/>
      <c r="D900" s="144"/>
      <c r="E900" s="144"/>
      <c r="F900" s="146"/>
      <c r="G900" s="145"/>
      <c r="H900" s="145"/>
      <c r="I900" s="145"/>
      <c r="J900" s="145"/>
      <c r="K900" s="144"/>
      <c r="L900" s="144"/>
      <c r="M900" s="144"/>
      <c r="N900" s="144"/>
      <c r="O900" s="144"/>
      <c r="P900" s="146"/>
      <c r="Q900" s="144"/>
      <c r="R900" s="144"/>
    </row>
    <row r="901" spans="1:18">
      <c r="A901" s="144"/>
      <c r="B901" s="144"/>
      <c r="C901" s="144"/>
      <c r="D901" s="144"/>
      <c r="E901" s="144"/>
      <c r="F901" s="146"/>
      <c r="G901" s="145"/>
      <c r="H901" s="145"/>
      <c r="I901" s="145"/>
      <c r="J901" s="145"/>
      <c r="K901" s="144"/>
      <c r="L901" s="144"/>
      <c r="M901" s="144"/>
      <c r="N901" s="144"/>
      <c r="O901" s="144"/>
      <c r="P901" s="146"/>
      <c r="Q901" s="144"/>
      <c r="R901" s="144"/>
    </row>
    <row r="902" spans="1:18">
      <c r="A902" s="144"/>
      <c r="B902" s="144"/>
      <c r="C902" s="144"/>
      <c r="D902" s="144"/>
      <c r="E902" s="144"/>
      <c r="F902" s="146"/>
      <c r="G902" s="145"/>
      <c r="H902" s="145"/>
      <c r="I902" s="145"/>
      <c r="J902" s="145"/>
      <c r="K902" s="144"/>
      <c r="L902" s="144"/>
      <c r="M902" s="144"/>
      <c r="N902" s="144"/>
      <c r="O902" s="144"/>
      <c r="P902" s="146"/>
      <c r="Q902" s="144"/>
      <c r="R902" s="144"/>
    </row>
    <row r="903" spans="1:18">
      <c r="A903" s="144"/>
      <c r="B903" s="144"/>
      <c r="C903" s="144"/>
      <c r="D903" s="144"/>
      <c r="E903" s="144"/>
      <c r="F903" s="146"/>
      <c r="G903" s="145"/>
      <c r="H903" s="145"/>
      <c r="I903" s="145"/>
      <c r="J903" s="145"/>
      <c r="K903" s="144"/>
      <c r="L903" s="144"/>
      <c r="M903" s="144"/>
      <c r="N903" s="144"/>
      <c r="O903" s="144"/>
      <c r="P903" s="146"/>
      <c r="Q903" s="144"/>
      <c r="R903" s="144"/>
    </row>
    <row r="904" spans="1:18">
      <c r="A904" s="144"/>
      <c r="B904" s="144"/>
      <c r="C904" s="144"/>
      <c r="D904" s="144"/>
      <c r="E904" s="144"/>
      <c r="F904" s="146"/>
      <c r="G904" s="145"/>
      <c r="H904" s="145"/>
      <c r="I904" s="145"/>
      <c r="J904" s="145"/>
      <c r="K904" s="144"/>
      <c r="L904" s="144"/>
      <c r="M904" s="144"/>
      <c r="N904" s="144"/>
      <c r="O904" s="144"/>
      <c r="P904" s="146"/>
      <c r="Q904" s="144"/>
      <c r="R904" s="144"/>
    </row>
    <row r="905" spans="1:18">
      <c r="A905" s="144"/>
      <c r="B905" s="144"/>
      <c r="C905" s="144"/>
      <c r="D905" s="144"/>
      <c r="E905" s="144"/>
      <c r="F905" s="146"/>
      <c r="G905" s="145"/>
      <c r="H905" s="145"/>
      <c r="I905" s="145"/>
      <c r="J905" s="145"/>
      <c r="K905" s="144"/>
      <c r="L905" s="144"/>
      <c r="M905" s="144"/>
      <c r="N905" s="144"/>
      <c r="O905" s="144"/>
      <c r="P905" s="146"/>
      <c r="Q905" s="144"/>
      <c r="R905" s="144"/>
    </row>
    <row r="906" spans="1:18">
      <c r="A906" s="144"/>
      <c r="B906" s="144"/>
      <c r="C906" s="144"/>
      <c r="D906" s="144"/>
      <c r="E906" s="144"/>
      <c r="F906" s="146"/>
      <c r="G906" s="145"/>
      <c r="H906" s="145"/>
      <c r="I906" s="145"/>
      <c r="J906" s="145"/>
      <c r="K906" s="144"/>
      <c r="L906" s="144"/>
      <c r="M906" s="144"/>
      <c r="N906" s="144"/>
      <c r="O906" s="144"/>
      <c r="P906" s="146"/>
      <c r="Q906" s="144"/>
      <c r="R906" s="144"/>
    </row>
    <row r="907" spans="1:18">
      <c r="A907" s="144"/>
      <c r="B907" s="144"/>
      <c r="C907" s="144"/>
      <c r="D907" s="144"/>
      <c r="E907" s="144"/>
      <c r="F907" s="146"/>
      <c r="G907" s="145"/>
      <c r="H907" s="145"/>
      <c r="I907" s="145"/>
      <c r="J907" s="145"/>
      <c r="K907" s="144"/>
      <c r="L907" s="144"/>
      <c r="M907" s="144"/>
      <c r="N907" s="144"/>
      <c r="O907" s="144"/>
      <c r="P907" s="146"/>
      <c r="Q907" s="144"/>
      <c r="R907" s="144"/>
    </row>
    <row r="908" spans="1:18">
      <c r="A908" s="144"/>
      <c r="B908" s="144"/>
      <c r="C908" s="144"/>
      <c r="D908" s="144"/>
      <c r="E908" s="144"/>
      <c r="F908" s="146"/>
      <c r="G908" s="145"/>
      <c r="H908" s="145"/>
      <c r="I908" s="145"/>
      <c r="J908" s="145"/>
      <c r="K908" s="144"/>
      <c r="L908" s="144"/>
      <c r="M908" s="144"/>
      <c r="N908" s="144"/>
      <c r="O908" s="144"/>
      <c r="P908" s="146"/>
      <c r="Q908" s="144"/>
      <c r="R908" s="144"/>
    </row>
    <row r="909" spans="1:18">
      <c r="A909" s="144"/>
      <c r="B909" s="144"/>
      <c r="C909" s="144"/>
      <c r="D909" s="144"/>
      <c r="E909" s="144"/>
      <c r="F909" s="146"/>
      <c r="G909" s="145"/>
      <c r="H909" s="145"/>
      <c r="I909" s="145"/>
      <c r="J909" s="145"/>
      <c r="K909" s="144"/>
      <c r="L909" s="144"/>
      <c r="M909" s="144"/>
      <c r="N909" s="144"/>
      <c r="O909" s="144"/>
      <c r="P909" s="146"/>
      <c r="Q909" s="144"/>
      <c r="R909" s="144"/>
    </row>
    <row r="910" spans="1:18">
      <c r="A910" s="144"/>
      <c r="B910" s="144"/>
      <c r="C910" s="144"/>
      <c r="D910" s="144"/>
      <c r="E910" s="144"/>
      <c r="F910" s="146"/>
      <c r="G910" s="145"/>
      <c r="H910" s="145"/>
      <c r="I910" s="145"/>
      <c r="J910" s="145"/>
      <c r="K910" s="144"/>
      <c r="L910" s="144"/>
      <c r="M910" s="144"/>
      <c r="N910" s="144"/>
      <c r="O910" s="144"/>
      <c r="P910" s="146"/>
      <c r="Q910" s="144"/>
      <c r="R910" s="144"/>
    </row>
    <row r="911" spans="1:18">
      <c r="A911" s="144"/>
      <c r="B911" s="144"/>
      <c r="C911" s="144"/>
      <c r="D911" s="144"/>
      <c r="E911" s="144"/>
      <c r="F911" s="146"/>
      <c r="G911" s="145"/>
      <c r="H911" s="145"/>
      <c r="I911" s="145"/>
      <c r="J911" s="145"/>
      <c r="K911" s="144"/>
      <c r="L911" s="144"/>
      <c r="M911" s="144"/>
      <c r="N911" s="144"/>
      <c r="O911" s="144"/>
      <c r="P911" s="146"/>
      <c r="Q911" s="144"/>
      <c r="R911" s="144"/>
    </row>
    <row r="912" spans="1:18">
      <c r="A912" s="144"/>
      <c r="B912" s="144"/>
      <c r="C912" s="144"/>
      <c r="D912" s="144"/>
      <c r="E912" s="144"/>
      <c r="F912" s="146"/>
      <c r="G912" s="145"/>
      <c r="H912" s="145"/>
      <c r="I912" s="145"/>
      <c r="J912" s="145"/>
      <c r="K912" s="144"/>
      <c r="L912" s="144"/>
      <c r="M912" s="144"/>
      <c r="N912" s="144"/>
      <c r="O912" s="144"/>
      <c r="P912" s="146"/>
      <c r="Q912" s="144"/>
      <c r="R912" s="144"/>
    </row>
    <row r="913" spans="1:18">
      <c r="A913" s="144"/>
      <c r="B913" s="144"/>
      <c r="C913" s="144"/>
      <c r="D913" s="144"/>
      <c r="E913" s="144"/>
      <c r="F913" s="146"/>
      <c r="G913" s="145"/>
      <c r="H913" s="145"/>
      <c r="I913" s="145"/>
      <c r="J913" s="145"/>
      <c r="K913" s="144"/>
      <c r="L913" s="144"/>
      <c r="M913" s="144"/>
      <c r="N913" s="144"/>
      <c r="O913" s="144"/>
      <c r="P913" s="146"/>
      <c r="Q913" s="144"/>
      <c r="R913" s="144"/>
    </row>
    <row r="914" spans="1:18">
      <c r="A914" s="144"/>
      <c r="B914" s="144"/>
      <c r="C914" s="144"/>
      <c r="D914" s="144"/>
      <c r="E914" s="144"/>
      <c r="F914" s="146"/>
      <c r="G914" s="145"/>
      <c r="H914" s="145"/>
      <c r="I914" s="145"/>
      <c r="J914" s="145"/>
      <c r="K914" s="144"/>
      <c r="L914" s="144"/>
      <c r="M914" s="144"/>
      <c r="N914" s="144"/>
      <c r="O914" s="144"/>
      <c r="P914" s="146"/>
      <c r="Q914" s="144"/>
      <c r="R914" s="144"/>
    </row>
    <row r="915" spans="1:18">
      <c r="A915" s="144"/>
      <c r="B915" s="144"/>
      <c r="C915" s="144"/>
      <c r="D915" s="144"/>
      <c r="E915" s="144"/>
      <c r="F915" s="146"/>
      <c r="G915" s="145"/>
      <c r="H915" s="145"/>
      <c r="I915" s="145"/>
      <c r="J915" s="145"/>
      <c r="K915" s="144"/>
      <c r="L915" s="144"/>
      <c r="M915" s="144"/>
      <c r="N915" s="144"/>
      <c r="O915" s="144"/>
      <c r="P915" s="146"/>
      <c r="Q915" s="144"/>
      <c r="R915" s="144"/>
    </row>
    <row r="916" spans="1:18">
      <c r="A916" s="144"/>
      <c r="B916" s="144"/>
      <c r="C916" s="144"/>
      <c r="D916" s="144"/>
      <c r="E916" s="144"/>
      <c r="F916" s="146"/>
      <c r="G916" s="145"/>
      <c r="H916" s="145"/>
      <c r="I916" s="145"/>
      <c r="J916" s="145"/>
      <c r="K916" s="144"/>
      <c r="L916" s="144"/>
      <c r="M916" s="144"/>
      <c r="N916" s="144"/>
      <c r="O916" s="144"/>
      <c r="P916" s="146"/>
      <c r="Q916" s="144"/>
      <c r="R916" s="144"/>
    </row>
    <row r="917" spans="1:18">
      <c r="A917" s="144"/>
      <c r="B917" s="144"/>
      <c r="C917" s="144"/>
      <c r="D917" s="144"/>
      <c r="E917" s="144"/>
      <c r="F917" s="146"/>
      <c r="G917" s="145"/>
      <c r="H917" s="145"/>
      <c r="I917" s="145"/>
      <c r="J917" s="145"/>
      <c r="K917" s="144"/>
      <c r="L917" s="144"/>
      <c r="M917" s="144"/>
      <c r="N917" s="144"/>
      <c r="O917" s="144"/>
      <c r="P917" s="146"/>
      <c r="Q917" s="144"/>
      <c r="R917" s="144"/>
    </row>
    <row r="918" spans="1:18">
      <c r="A918" s="144"/>
      <c r="B918" s="144"/>
      <c r="C918" s="144"/>
      <c r="D918" s="144"/>
      <c r="E918" s="144"/>
      <c r="F918" s="146"/>
      <c r="G918" s="145"/>
      <c r="H918" s="145"/>
      <c r="I918" s="145"/>
      <c r="J918" s="145"/>
      <c r="K918" s="144"/>
      <c r="L918" s="144"/>
      <c r="M918" s="144"/>
      <c r="N918" s="144"/>
      <c r="O918" s="144"/>
      <c r="P918" s="146"/>
      <c r="Q918" s="144"/>
      <c r="R918" s="144"/>
    </row>
    <row r="919" spans="1:18">
      <c r="A919" s="144"/>
      <c r="B919" s="144"/>
      <c r="C919" s="144"/>
      <c r="D919" s="144"/>
      <c r="E919" s="144"/>
      <c r="F919" s="146"/>
      <c r="G919" s="145"/>
      <c r="H919" s="145"/>
      <c r="I919" s="145"/>
      <c r="J919" s="145"/>
      <c r="K919" s="144"/>
      <c r="L919" s="144"/>
      <c r="M919" s="144"/>
      <c r="N919" s="144"/>
      <c r="O919" s="144"/>
      <c r="P919" s="146"/>
      <c r="Q919" s="144"/>
      <c r="R919" s="144"/>
    </row>
    <row r="920" spans="1:18">
      <c r="A920" s="144"/>
      <c r="B920" s="144"/>
      <c r="C920" s="144"/>
      <c r="D920" s="144"/>
      <c r="E920" s="144"/>
      <c r="F920" s="146"/>
      <c r="G920" s="145"/>
      <c r="H920" s="145"/>
      <c r="I920" s="145"/>
      <c r="J920" s="145"/>
      <c r="K920" s="144"/>
      <c r="L920" s="144"/>
      <c r="M920" s="144"/>
      <c r="N920" s="144"/>
      <c r="O920" s="144"/>
      <c r="P920" s="146"/>
      <c r="Q920" s="144"/>
      <c r="R920" s="144"/>
    </row>
    <row r="921" spans="1:18">
      <c r="A921" s="144"/>
      <c r="B921" s="144"/>
      <c r="C921" s="144"/>
      <c r="D921" s="144"/>
      <c r="E921" s="144"/>
      <c r="F921" s="146"/>
      <c r="G921" s="145"/>
      <c r="H921" s="145"/>
      <c r="I921" s="145"/>
      <c r="J921" s="145"/>
      <c r="K921" s="144"/>
      <c r="L921" s="144"/>
      <c r="M921" s="144"/>
      <c r="N921" s="144"/>
      <c r="O921" s="144"/>
      <c r="P921" s="146"/>
      <c r="Q921" s="144"/>
      <c r="R921" s="144"/>
    </row>
    <row r="922" spans="1:18">
      <c r="A922" s="144"/>
      <c r="B922" s="144"/>
      <c r="C922" s="144"/>
      <c r="D922" s="144"/>
      <c r="E922" s="144"/>
      <c r="F922" s="146"/>
      <c r="G922" s="145"/>
      <c r="H922" s="145"/>
      <c r="I922" s="145"/>
      <c r="J922" s="145"/>
      <c r="K922" s="144"/>
      <c r="L922" s="144"/>
      <c r="M922" s="144"/>
      <c r="N922" s="144"/>
      <c r="O922" s="144"/>
      <c r="P922" s="146"/>
      <c r="Q922" s="144"/>
      <c r="R922" s="144"/>
    </row>
    <row r="923" spans="1:18">
      <c r="A923" s="144"/>
      <c r="B923" s="144"/>
      <c r="C923" s="144"/>
      <c r="D923" s="144"/>
      <c r="E923" s="144"/>
      <c r="F923" s="146"/>
      <c r="G923" s="145"/>
      <c r="H923" s="145"/>
      <c r="I923" s="145"/>
      <c r="J923" s="145"/>
      <c r="K923" s="144"/>
      <c r="L923" s="144"/>
      <c r="M923" s="144"/>
      <c r="N923" s="144"/>
      <c r="O923" s="144"/>
      <c r="P923" s="146"/>
      <c r="Q923" s="144"/>
      <c r="R923" s="144"/>
    </row>
    <row r="924" spans="1:18">
      <c r="A924" s="144"/>
      <c r="B924" s="144"/>
      <c r="C924" s="144"/>
      <c r="D924" s="144"/>
      <c r="E924" s="144"/>
      <c r="F924" s="146"/>
      <c r="G924" s="145"/>
      <c r="H924" s="145"/>
      <c r="I924" s="145"/>
      <c r="J924" s="145"/>
      <c r="K924" s="144"/>
      <c r="L924" s="144"/>
      <c r="M924" s="144"/>
      <c r="N924" s="144"/>
      <c r="O924" s="144"/>
      <c r="P924" s="146"/>
      <c r="Q924" s="144"/>
      <c r="R924" s="144"/>
    </row>
    <row r="925" spans="1:18">
      <c r="A925" s="144"/>
      <c r="B925" s="144"/>
      <c r="C925" s="144"/>
      <c r="D925" s="144"/>
      <c r="E925" s="144"/>
      <c r="F925" s="146"/>
      <c r="G925" s="145"/>
      <c r="H925" s="145"/>
      <c r="I925" s="145"/>
      <c r="J925" s="145"/>
      <c r="K925" s="144"/>
      <c r="L925" s="144"/>
      <c r="M925" s="144"/>
      <c r="N925" s="144"/>
      <c r="O925" s="144"/>
      <c r="P925" s="146"/>
      <c r="Q925" s="144"/>
      <c r="R925" s="144"/>
    </row>
    <row r="926" spans="1:18">
      <c r="A926" s="144"/>
      <c r="B926" s="144"/>
      <c r="C926" s="144"/>
      <c r="D926" s="144"/>
      <c r="E926" s="144"/>
      <c r="F926" s="146"/>
      <c r="G926" s="145"/>
      <c r="H926" s="145"/>
      <c r="I926" s="145"/>
      <c r="J926" s="145"/>
      <c r="K926" s="144"/>
      <c r="L926" s="144"/>
      <c r="M926" s="144"/>
      <c r="N926" s="144"/>
      <c r="O926" s="144"/>
      <c r="P926" s="146"/>
      <c r="Q926" s="144"/>
      <c r="R926" s="144"/>
    </row>
    <row r="927" spans="1:18">
      <c r="A927" s="144"/>
      <c r="B927" s="144"/>
      <c r="C927" s="144"/>
      <c r="D927" s="144"/>
      <c r="E927" s="144"/>
      <c r="F927" s="146"/>
      <c r="G927" s="145"/>
      <c r="H927" s="145"/>
      <c r="I927" s="145"/>
      <c r="J927" s="145"/>
      <c r="K927" s="144"/>
      <c r="L927" s="144"/>
      <c r="M927" s="144"/>
      <c r="N927" s="144"/>
      <c r="O927" s="144"/>
      <c r="P927" s="146"/>
      <c r="Q927" s="144"/>
      <c r="R927" s="144"/>
    </row>
    <row r="928" spans="1:18">
      <c r="A928" s="144"/>
      <c r="B928" s="144"/>
      <c r="C928" s="144"/>
      <c r="D928" s="144"/>
      <c r="E928" s="144"/>
      <c r="F928" s="146"/>
      <c r="G928" s="145"/>
      <c r="H928" s="145"/>
      <c r="I928" s="145"/>
      <c r="J928" s="145"/>
      <c r="K928" s="144"/>
      <c r="L928" s="144"/>
      <c r="M928" s="144"/>
      <c r="N928" s="144"/>
      <c r="O928" s="144"/>
      <c r="P928" s="146"/>
      <c r="Q928" s="144"/>
      <c r="R928" s="144"/>
    </row>
    <row r="929" spans="1:18">
      <c r="A929" s="144"/>
      <c r="B929" s="144"/>
      <c r="C929" s="144"/>
      <c r="D929" s="144"/>
      <c r="E929" s="144"/>
      <c r="F929" s="146"/>
      <c r="G929" s="145"/>
      <c r="H929" s="145"/>
      <c r="I929" s="145"/>
      <c r="J929" s="145"/>
      <c r="K929" s="144"/>
      <c r="L929" s="144"/>
      <c r="M929" s="144"/>
      <c r="N929" s="144"/>
      <c r="O929" s="144"/>
      <c r="P929" s="146"/>
      <c r="Q929" s="144"/>
      <c r="R929" s="144"/>
    </row>
    <row r="930" spans="1:18">
      <c r="A930" s="144"/>
      <c r="B930" s="144"/>
      <c r="C930" s="144"/>
      <c r="D930" s="144"/>
      <c r="E930" s="144"/>
      <c r="F930" s="146"/>
      <c r="G930" s="145"/>
      <c r="H930" s="145"/>
      <c r="I930" s="145"/>
      <c r="J930" s="145"/>
      <c r="K930" s="144"/>
      <c r="L930" s="144"/>
      <c r="M930" s="144"/>
      <c r="N930" s="144"/>
      <c r="O930" s="144"/>
      <c r="P930" s="146"/>
      <c r="Q930" s="144"/>
      <c r="R930" s="144"/>
    </row>
    <row r="931" spans="1:18">
      <c r="A931" s="144"/>
      <c r="B931" s="144"/>
      <c r="C931" s="144"/>
      <c r="D931" s="144"/>
      <c r="E931" s="144"/>
      <c r="F931" s="146"/>
      <c r="G931" s="145"/>
      <c r="H931" s="145"/>
      <c r="I931" s="145"/>
      <c r="J931" s="145"/>
      <c r="K931" s="144"/>
      <c r="L931" s="144"/>
      <c r="M931" s="144"/>
      <c r="N931" s="144"/>
      <c r="O931" s="144"/>
      <c r="P931" s="146"/>
      <c r="Q931" s="144"/>
      <c r="R931" s="144"/>
    </row>
    <row r="932" spans="1:18">
      <c r="A932" s="144"/>
      <c r="B932" s="144"/>
      <c r="C932" s="144"/>
      <c r="D932" s="144"/>
      <c r="E932" s="144"/>
      <c r="F932" s="146"/>
      <c r="G932" s="145"/>
      <c r="H932" s="145"/>
      <c r="I932" s="145"/>
      <c r="J932" s="145"/>
      <c r="K932" s="144"/>
      <c r="L932" s="144"/>
      <c r="M932" s="144"/>
      <c r="N932" s="144"/>
      <c r="O932" s="144"/>
      <c r="P932" s="146"/>
      <c r="Q932" s="144"/>
      <c r="R932" s="144"/>
    </row>
    <row r="933" spans="1:18">
      <c r="A933" s="144"/>
      <c r="B933" s="144"/>
      <c r="C933" s="144"/>
      <c r="D933" s="144"/>
      <c r="E933" s="144"/>
      <c r="F933" s="146"/>
      <c r="G933" s="145"/>
      <c r="H933" s="145"/>
      <c r="I933" s="145"/>
      <c r="J933" s="145"/>
      <c r="K933" s="144"/>
      <c r="L933" s="144"/>
      <c r="M933" s="144"/>
      <c r="N933" s="144"/>
      <c r="O933" s="144"/>
      <c r="P933" s="146"/>
      <c r="Q933" s="144"/>
      <c r="R933" s="144"/>
    </row>
    <row r="934" spans="1:18">
      <c r="A934" s="144"/>
      <c r="B934" s="144"/>
      <c r="C934" s="144"/>
      <c r="D934" s="144"/>
      <c r="E934" s="144"/>
      <c r="F934" s="146"/>
      <c r="G934" s="145"/>
      <c r="H934" s="145"/>
      <c r="I934" s="145"/>
      <c r="J934" s="145"/>
      <c r="K934" s="144"/>
      <c r="L934" s="144"/>
      <c r="M934" s="144"/>
      <c r="N934" s="144"/>
      <c r="O934" s="144"/>
      <c r="P934" s="146"/>
      <c r="Q934" s="144"/>
      <c r="R934" s="144"/>
    </row>
    <row r="935" spans="1:18">
      <c r="A935" s="144"/>
      <c r="B935" s="144"/>
      <c r="C935" s="144"/>
      <c r="D935" s="144"/>
      <c r="E935" s="144"/>
      <c r="F935" s="146"/>
      <c r="G935" s="145"/>
      <c r="H935" s="145"/>
      <c r="I935" s="145"/>
      <c r="J935" s="145"/>
      <c r="K935" s="144"/>
      <c r="L935" s="144"/>
      <c r="M935" s="144"/>
      <c r="N935" s="144"/>
      <c r="O935" s="144"/>
      <c r="P935" s="146"/>
      <c r="Q935" s="144"/>
      <c r="R935" s="144"/>
    </row>
    <row r="936" spans="1:18">
      <c r="A936" s="144"/>
      <c r="B936" s="144"/>
      <c r="C936" s="144"/>
      <c r="D936" s="144"/>
      <c r="E936" s="144"/>
      <c r="F936" s="146"/>
      <c r="G936" s="145"/>
      <c r="H936" s="145"/>
      <c r="I936" s="145"/>
      <c r="J936" s="145"/>
      <c r="K936" s="144"/>
      <c r="L936" s="144"/>
      <c r="M936" s="144"/>
      <c r="N936" s="144"/>
      <c r="O936" s="144"/>
      <c r="P936" s="146"/>
      <c r="Q936" s="144"/>
      <c r="R936" s="144"/>
    </row>
    <row r="937" spans="1:18">
      <c r="A937" s="144"/>
      <c r="B937" s="144"/>
      <c r="C937" s="144"/>
      <c r="D937" s="144"/>
      <c r="E937" s="144"/>
      <c r="F937" s="146"/>
      <c r="G937" s="145"/>
      <c r="H937" s="145"/>
      <c r="I937" s="145"/>
      <c r="J937" s="145"/>
      <c r="K937" s="144"/>
      <c r="L937" s="144"/>
      <c r="M937" s="144"/>
      <c r="N937" s="144"/>
      <c r="O937" s="144"/>
      <c r="P937" s="146"/>
      <c r="Q937" s="144"/>
      <c r="R937" s="144"/>
    </row>
    <row r="938" spans="1:18">
      <c r="A938" s="144"/>
      <c r="B938" s="144"/>
      <c r="C938" s="144"/>
      <c r="D938" s="144"/>
      <c r="E938" s="144"/>
      <c r="F938" s="146"/>
      <c r="G938" s="145"/>
      <c r="H938" s="145"/>
      <c r="I938" s="145"/>
      <c r="J938" s="145"/>
      <c r="K938" s="144"/>
      <c r="L938" s="144"/>
      <c r="M938" s="144"/>
      <c r="N938" s="144"/>
      <c r="O938" s="144"/>
      <c r="P938" s="146"/>
      <c r="Q938" s="144"/>
      <c r="R938" s="144"/>
    </row>
    <row r="939" spans="1:18">
      <c r="A939" s="144"/>
      <c r="B939" s="144"/>
      <c r="C939" s="144"/>
      <c r="D939" s="144"/>
      <c r="E939" s="144"/>
      <c r="F939" s="146"/>
      <c r="G939" s="145"/>
      <c r="H939" s="145"/>
      <c r="I939" s="145"/>
      <c r="J939" s="145"/>
      <c r="K939" s="144"/>
      <c r="L939" s="144"/>
      <c r="M939" s="144"/>
      <c r="N939" s="144"/>
      <c r="O939" s="144"/>
      <c r="P939" s="146"/>
      <c r="Q939" s="144"/>
      <c r="R939" s="144"/>
    </row>
    <row r="940" spans="1:18">
      <c r="A940" s="144"/>
      <c r="B940" s="144"/>
      <c r="C940" s="144"/>
      <c r="D940" s="144"/>
      <c r="E940" s="144"/>
      <c r="F940" s="146"/>
      <c r="G940" s="145"/>
      <c r="H940" s="145"/>
      <c r="I940" s="145"/>
      <c r="J940" s="145"/>
      <c r="K940" s="144"/>
      <c r="L940" s="144"/>
      <c r="M940" s="144"/>
      <c r="N940" s="144"/>
      <c r="O940" s="144"/>
      <c r="P940" s="146"/>
      <c r="Q940" s="144"/>
      <c r="R940" s="144"/>
    </row>
    <row r="941" spans="1:18">
      <c r="A941" s="144"/>
      <c r="B941" s="144"/>
      <c r="C941" s="144"/>
      <c r="D941" s="144"/>
      <c r="E941" s="144"/>
      <c r="F941" s="146"/>
      <c r="G941" s="145"/>
      <c r="H941" s="145"/>
      <c r="I941" s="145"/>
      <c r="J941" s="145"/>
      <c r="K941" s="144"/>
      <c r="L941" s="144"/>
      <c r="M941" s="144"/>
      <c r="N941" s="144"/>
      <c r="O941" s="144"/>
      <c r="P941" s="146"/>
      <c r="Q941" s="144"/>
      <c r="R941" s="144"/>
    </row>
    <row r="942" spans="1:18">
      <c r="A942" s="144"/>
      <c r="B942" s="144"/>
      <c r="C942" s="144"/>
      <c r="D942" s="144"/>
      <c r="E942" s="144"/>
      <c r="F942" s="146"/>
      <c r="G942" s="145"/>
      <c r="H942" s="145"/>
      <c r="I942" s="145"/>
      <c r="J942" s="145"/>
      <c r="K942" s="144"/>
      <c r="L942" s="144"/>
      <c r="M942" s="144"/>
      <c r="N942" s="144"/>
      <c r="O942" s="144"/>
      <c r="P942" s="146"/>
      <c r="Q942" s="144"/>
      <c r="R942" s="144"/>
    </row>
  </sheetData>
  <mergeCells count="21">
    <mergeCell ref="P1:R1"/>
    <mergeCell ref="P2:R2"/>
    <mergeCell ref="B8:D8"/>
    <mergeCell ref="G8:J8"/>
    <mergeCell ref="O8:R8"/>
    <mergeCell ref="A1:O1"/>
    <mergeCell ref="A2:O2"/>
    <mergeCell ref="E4:E7"/>
    <mergeCell ref="D4:D7"/>
    <mergeCell ref="C4:C7"/>
    <mergeCell ref="A4:A7"/>
    <mergeCell ref="B4:B7"/>
    <mergeCell ref="Q27:R27"/>
    <mergeCell ref="Q28:R28"/>
    <mergeCell ref="B9:C9"/>
    <mergeCell ref="B12:C12"/>
    <mergeCell ref="H9:I9"/>
    <mergeCell ref="H12:I12"/>
    <mergeCell ref="D28:E28"/>
    <mergeCell ref="O9:R9"/>
    <mergeCell ref="O12:R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opLeftCell="A5" workbookViewId="0">
      <selection activeCell="G14" sqref="G14"/>
    </sheetView>
  </sheetViews>
  <sheetFormatPr defaultRowHeight="15"/>
  <cols>
    <col min="2" max="13" width="15.5703125" bestFit="1" customWidth="1"/>
  </cols>
  <sheetData>
    <row r="1" spans="1:13">
      <c r="A1" s="437"/>
      <c r="B1" s="438" t="s">
        <v>10</v>
      </c>
      <c r="C1" s="437" t="s">
        <v>35</v>
      </c>
      <c r="D1" s="437" t="s">
        <v>36</v>
      </c>
      <c r="E1" s="437" t="s">
        <v>38</v>
      </c>
      <c r="F1" s="439" t="s">
        <v>39</v>
      </c>
      <c r="G1" s="437" t="s">
        <v>40</v>
      </c>
      <c r="H1" s="437" t="s">
        <v>41</v>
      </c>
      <c r="I1" s="437" t="s">
        <v>42</v>
      </c>
      <c r="J1" s="437" t="s">
        <v>43</v>
      </c>
      <c r="K1" s="437" t="s">
        <v>44</v>
      </c>
      <c r="L1" s="437" t="s">
        <v>45</v>
      </c>
      <c r="M1" s="437" t="s">
        <v>46</v>
      </c>
    </row>
    <row r="2" spans="1:13" ht="38.25">
      <c r="A2" s="440" t="s">
        <v>339</v>
      </c>
      <c r="B2" s="441">
        <v>726</v>
      </c>
      <c r="C2" s="441">
        <v>726</v>
      </c>
      <c r="D2" s="441">
        <v>716</v>
      </c>
      <c r="E2" s="441">
        <v>716</v>
      </c>
      <c r="F2" s="442">
        <v>708</v>
      </c>
      <c r="G2" s="443">
        <v>708</v>
      </c>
      <c r="H2" s="443">
        <v>708</v>
      </c>
      <c r="I2" s="443">
        <v>632</v>
      </c>
      <c r="J2" s="443">
        <v>603</v>
      </c>
      <c r="K2" s="443">
        <v>603</v>
      </c>
      <c r="L2" s="443">
        <v>603</v>
      </c>
      <c r="M2" s="443">
        <v>584</v>
      </c>
    </row>
    <row r="3" spans="1:13" ht="38.25">
      <c r="A3" s="440" t="s">
        <v>102</v>
      </c>
      <c r="B3" s="444">
        <v>726</v>
      </c>
      <c r="C3" s="444">
        <v>726</v>
      </c>
      <c r="D3" s="444">
        <v>726</v>
      </c>
      <c r="E3" s="444">
        <v>726</v>
      </c>
      <c r="F3" s="445">
        <v>726</v>
      </c>
      <c r="G3" s="446">
        <v>726</v>
      </c>
      <c r="H3" s="446">
        <v>726</v>
      </c>
      <c r="I3" s="446">
        <v>726</v>
      </c>
      <c r="J3" s="446">
        <v>726</v>
      </c>
      <c r="K3" s="446">
        <v>726</v>
      </c>
      <c r="L3" s="446">
        <v>726</v>
      </c>
      <c r="M3" s="446">
        <v>713</v>
      </c>
    </row>
    <row r="4" spans="1:13" ht="38.25">
      <c r="A4" s="447" t="s">
        <v>340</v>
      </c>
      <c r="B4" s="448">
        <v>0</v>
      </c>
      <c r="C4" s="448">
        <v>0</v>
      </c>
      <c r="D4" s="448">
        <v>10</v>
      </c>
      <c r="E4" s="448">
        <v>10</v>
      </c>
      <c r="F4" s="448">
        <v>18</v>
      </c>
      <c r="G4" s="448">
        <v>18</v>
      </c>
      <c r="H4" s="448">
        <v>18</v>
      </c>
      <c r="I4" s="448">
        <v>94</v>
      </c>
      <c r="J4" s="448">
        <v>123</v>
      </c>
      <c r="K4" s="448">
        <v>123</v>
      </c>
      <c r="L4" s="448">
        <v>123</v>
      </c>
      <c r="M4" s="448">
        <v>129</v>
      </c>
    </row>
    <row r="6" spans="1:13">
      <c r="B6" s="883" t="s">
        <v>362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02"/>
  <sheetViews>
    <sheetView topLeftCell="A140" workbookViewId="0">
      <selection activeCell="A144" sqref="A144:M144"/>
    </sheetView>
  </sheetViews>
  <sheetFormatPr defaultRowHeight="12.75"/>
  <cols>
    <col min="1" max="1" width="5.5703125" style="4" customWidth="1"/>
    <col min="2" max="2" width="13.7109375" style="4" customWidth="1"/>
    <col min="3" max="3" width="12.5703125" style="4" customWidth="1"/>
    <col min="4" max="4" width="32.5703125" style="4" customWidth="1"/>
    <col min="5" max="5" width="12.5703125" style="4" customWidth="1"/>
    <col min="6" max="6" width="12" style="4" customWidth="1"/>
    <col min="7" max="7" width="15.85546875" style="4" bestFit="1" customWidth="1"/>
    <col min="8" max="10" width="14" style="4" bestFit="1" customWidth="1"/>
    <col min="11" max="11" width="15.85546875" style="4" bestFit="1" customWidth="1"/>
    <col min="12" max="12" width="16" style="4" bestFit="1" customWidth="1"/>
    <col min="13" max="13" width="16.5703125" style="34" customWidth="1"/>
    <col min="14" max="14" width="15.42578125" style="34" customWidth="1"/>
    <col min="15" max="15" width="15.140625" style="34" customWidth="1"/>
    <col min="16" max="16" width="14" style="34" customWidth="1"/>
    <col min="17" max="17" width="14.7109375" style="4" customWidth="1"/>
    <col min="18" max="18" width="14" style="4" customWidth="1"/>
    <col min="19" max="19" width="15" style="4" customWidth="1"/>
    <col min="20" max="20" width="15.7109375" style="4" hidden="1" customWidth="1"/>
    <col min="21" max="21" width="15" style="4" hidden="1" customWidth="1"/>
    <col min="22" max="22" width="15.28515625" style="4" hidden="1" customWidth="1"/>
    <col min="23" max="23" width="15.5703125" style="4" hidden="1" customWidth="1"/>
    <col min="24" max="24" width="15.42578125" style="4" hidden="1" customWidth="1"/>
    <col min="25" max="256" width="9.140625" style="4"/>
    <col min="257" max="257" width="5.5703125" style="4" customWidth="1"/>
    <col min="258" max="258" width="13.7109375" style="4" customWidth="1"/>
    <col min="259" max="259" width="12.5703125" style="4" customWidth="1"/>
    <col min="260" max="260" width="32.5703125" style="4" customWidth="1"/>
    <col min="261" max="261" width="12.5703125" style="4" customWidth="1"/>
    <col min="262" max="262" width="12" style="4" customWidth="1"/>
    <col min="263" max="263" width="15.85546875" style="4" bestFit="1" customWidth="1"/>
    <col min="264" max="266" width="14" style="4" bestFit="1" customWidth="1"/>
    <col min="267" max="267" width="15.85546875" style="4" bestFit="1" customWidth="1"/>
    <col min="268" max="268" width="16" style="4" bestFit="1" customWidth="1"/>
    <col min="269" max="269" width="16.5703125" style="4" customWidth="1"/>
    <col min="270" max="270" width="15.42578125" style="4" customWidth="1"/>
    <col min="271" max="271" width="15.140625" style="4" customWidth="1"/>
    <col min="272" max="272" width="14" style="4" customWidth="1"/>
    <col min="273" max="273" width="14.7109375" style="4" customWidth="1"/>
    <col min="274" max="274" width="14" style="4" customWidth="1"/>
    <col min="275" max="275" width="15" style="4" customWidth="1"/>
    <col min="276" max="280" width="0" style="4" hidden="1" customWidth="1"/>
    <col min="281" max="512" width="9.140625" style="4"/>
    <col min="513" max="513" width="5.5703125" style="4" customWidth="1"/>
    <col min="514" max="514" width="13.7109375" style="4" customWidth="1"/>
    <col min="515" max="515" width="12.5703125" style="4" customWidth="1"/>
    <col min="516" max="516" width="32.5703125" style="4" customWidth="1"/>
    <col min="517" max="517" width="12.5703125" style="4" customWidth="1"/>
    <col min="518" max="518" width="12" style="4" customWidth="1"/>
    <col min="519" max="519" width="15.85546875" style="4" bestFit="1" customWidth="1"/>
    <col min="520" max="522" width="14" style="4" bestFit="1" customWidth="1"/>
    <col min="523" max="523" width="15.85546875" style="4" bestFit="1" customWidth="1"/>
    <col min="524" max="524" width="16" style="4" bestFit="1" customWidth="1"/>
    <col min="525" max="525" width="16.5703125" style="4" customWidth="1"/>
    <col min="526" max="526" width="15.42578125" style="4" customWidth="1"/>
    <col min="527" max="527" width="15.140625" style="4" customWidth="1"/>
    <col min="528" max="528" width="14" style="4" customWidth="1"/>
    <col min="529" max="529" width="14.7109375" style="4" customWidth="1"/>
    <col min="530" max="530" width="14" style="4" customWidth="1"/>
    <col min="531" max="531" width="15" style="4" customWidth="1"/>
    <col min="532" max="536" width="0" style="4" hidden="1" customWidth="1"/>
    <col min="537" max="768" width="9.140625" style="4"/>
    <col min="769" max="769" width="5.5703125" style="4" customWidth="1"/>
    <col min="770" max="770" width="13.7109375" style="4" customWidth="1"/>
    <col min="771" max="771" width="12.5703125" style="4" customWidth="1"/>
    <col min="772" max="772" width="32.5703125" style="4" customWidth="1"/>
    <col min="773" max="773" width="12.5703125" style="4" customWidth="1"/>
    <col min="774" max="774" width="12" style="4" customWidth="1"/>
    <col min="775" max="775" width="15.85546875" style="4" bestFit="1" customWidth="1"/>
    <col min="776" max="778" width="14" style="4" bestFit="1" customWidth="1"/>
    <col min="779" max="779" width="15.85546875" style="4" bestFit="1" customWidth="1"/>
    <col min="780" max="780" width="16" style="4" bestFit="1" customWidth="1"/>
    <col min="781" max="781" width="16.5703125" style="4" customWidth="1"/>
    <col min="782" max="782" width="15.42578125" style="4" customWidth="1"/>
    <col min="783" max="783" width="15.140625" style="4" customWidth="1"/>
    <col min="784" max="784" width="14" style="4" customWidth="1"/>
    <col min="785" max="785" width="14.7109375" style="4" customWidth="1"/>
    <col min="786" max="786" width="14" style="4" customWidth="1"/>
    <col min="787" max="787" width="15" style="4" customWidth="1"/>
    <col min="788" max="792" width="0" style="4" hidden="1" customWidth="1"/>
    <col min="793" max="1024" width="9.140625" style="4"/>
    <col min="1025" max="1025" width="5.5703125" style="4" customWidth="1"/>
    <col min="1026" max="1026" width="13.7109375" style="4" customWidth="1"/>
    <col min="1027" max="1027" width="12.5703125" style="4" customWidth="1"/>
    <col min="1028" max="1028" width="32.5703125" style="4" customWidth="1"/>
    <col min="1029" max="1029" width="12.5703125" style="4" customWidth="1"/>
    <col min="1030" max="1030" width="12" style="4" customWidth="1"/>
    <col min="1031" max="1031" width="15.85546875" style="4" bestFit="1" customWidth="1"/>
    <col min="1032" max="1034" width="14" style="4" bestFit="1" customWidth="1"/>
    <col min="1035" max="1035" width="15.85546875" style="4" bestFit="1" customWidth="1"/>
    <col min="1036" max="1036" width="16" style="4" bestFit="1" customWidth="1"/>
    <col min="1037" max="1037" width="16.5703125" style="4" customWidth="1"/>
    <col min="1038" max="1038" width="15.42578125" style="4" customWidth="1"/>
    <col min="1039" max="1039" width="15.140625" style="4" customWidth="1"/>
    <col min="1040" max="1040" width="14" style="4" customWidth="1"/>
    <col min="1041" max="1041" width="14.7109375" style="4" customWidth="1"/>
    <col min="1042" max="1042" width="14" style="4" customWidth="1"/>
    <col min="1043" max="1043" width="15" style="4" customWidth="1"/>
    <col min="1044" max="1048" width="0" style="4" hidden="1" customWidth="1"/>
    <col min="1049" max="1280" width="9.140625" style="4"/>
    <col min="1281" max="1281" width="5.5703125" style="4" customWidth="1"/>
    <col min="1282" max="1282" width="13.7109375" style="4" customWidth="1"/>
    <col min="1283" max="1283" width="12.5703125" style="4" customWidth="1"/>
    <col min="1284" max="1284" width="32.5703125" style="4" customWidth="1"/>
    <col min="1285" max="1285" width="12.5703125" style="4" customWidth="1"/>
    <col min="1286" max="1286" width="12" style="4" customWidth="1"/>
    <col min="1287" max="1287" width="15.85546875" style="4" bestFit="1" customWidth="1"/>
    <col min="1288" max="1290" width="14" style="4" bestFit="1" customWidth="1"/>
    <col min="1291" max="1291" width="15.85546875" style="4" bestFit="1" customWidth="1"/>
    <col min="1292" max="1292" width="16" style="4" bestFit="1" customWidth="1"/>
    <col min="1293" max="1293" width="16.5703125" style="4" customWidth="1"/>
    <col min="1294" max="1294" width="15.42578125" style="4" customWidth="1"/>
    <col min="1295" max="1295" width="15.140625" style="4" customWidth="1"/>
    <col min="1296" max="1296" width="14" style="4" customWidth="1"/>
    <col min="1297" max="1297" width="14.7109375" style="4" customWidth="1"/>
    <col min="1298" max="1298" width="14" style="4" customWidth="1"/>
    <col min="1299" max="1299" width="15" style="4" customWidth="1"/>
    <col min="1300" max="1304" width="0" style="4" hidden="1" customWidth="1"/>
    <col min="1305" max="1536" width="9.140625" style="4"/>
    <col min="1537" max="1537" width="5.5703125" style="4" customWidth="1"/>
    <col min="1538" max="1538" width="13.7109375" style="4" customWidth="1"/>
    <col min="1539" max="1539" width="12.5703125" style="4" customWidth="1"/>
    <col min="1540" max="1540" width="32.5703125" style="4" customWidth="1"/>
    <col min="1541" max="1541" width="12.5703125" style="4" customWidth="1"/>
    <col min="1542" max="1542" width="12" style="4" customWidth="1"/>
    <col min="1543" max="1543" width="15.85546875" style="4" bestFit="1" customWidth="1"/>
    <col min="1544" max="1546" width="14" style="4" bestFit="1" customWidth="1"/>
    <col min="1547" max="1547" width="15.85546875" style="4" bestFit="1" customWidth="1"/>
    <col min="1548" max="1548" width="16" style="4" bestFit="1" customWidth="1"/>
    <col min="1549" max="1549" width="16.5703125" style="4" customWidth="1"/>
    <col min="1550" max="1550" width="15.42578125" style="4" customWidth="1"/>
    <col min="1551" max="1551" width="15.140625" style="4" customWidth="1"/>
    <col min="1552" max="1552" width="14" style="4" customWidth="1"/>
    <col min="1553" max="1553" width="14.7109375" style="4" customWidth="1"/>
    <col min="1554" max="1554" width="14" style="4" customWidth="1"/>
    <col min="1555" max="1555" width="15" style="4" customWidth="1"/>
    <col min="1556" max="1560" width="0" style="4" hidden="1" customWidth="1"/>
    <col min="1561" max="1792" width="9.140625" style="4"/>
    <col min="1793" max="1793" width="5.5703125" style="4" customWidth="1"/>
    <col min="1794" max="1794" width="13.7109375" style="4" customWidth="1"/>
    <col min="1795" max="1795" width="12.5703125" style="4" customWidth="1"/>
    <col min="1796" max="1796" width="32.5703125" style="4" customWidth="1"/>
    <col min="1797" max="1797" width="12.5703125" style="4" customWidth="1"/>
    <col min="1798" max="1798" width="12" style="4" customWidth="1"/>
    <col min="1799" max="1799" width="15.85546875" style="4" bestFit="1" customWidth="1"/>
    <col min="1800" max="1802" width="14" style="4" bestFit="1" customWidth="1"/>
    <col min="1803" max="1803" width="15.85546875" style="4" bestFit="1" customWidth="1"/>
    <col min="1804" max="1804" width="16" style="4" bestFit="1" customWidth="1"/>
    <col min="1805" max="1805" width="16.5703125" style="4" customWidth="1"/>
    <col min="1806" max="1806" width="15.42578125" style="4" customWidth="1"/>
    <col min="1807" max="1807" width="15.140625" style="4" customWidth="1"/>
    <col min="1808" max="1808" width="14" style="4" customWidth="1"/>
    <col min="1809" max="1809" width="14.7109375" style="4" customWidth="1"/>
    <col min="1810" max="1810" width="14" style="4" customWidth="1"/>
    <col min="1811" max="1811" width="15" style="4" customWidth="1"/>
    <col min="1812" max="1816" width="0" style="4" hidden="1" customWidth="1"/>
    <col min="1817" max="2048" width="9.140625" style="4"/>
    <col min="2049" max="2049" width="5.5703125" style="4" customWidth="1"/>
    <col min="2050" max="2050" width="13.7109375" style="4" customWidth="1"/>
    <col min="2051" max="2051" width="12.5703125" style="4" customWidth="1"/>
    <col min="2052" max="2052" width="32.5703125" style="4" customWidth="1"/>
    <col min="2053" max="2053" width="12.5703125" style="4" customWidth="1"/>
    <col min="2054" max="2054" width="12" style="4" customWidth="1"/>
    <col min="2055" max="2055" width="15.85546875" style="4" bestFit="1" customWidth="1"/>
    <col min="2056" max="2058" width="14" style="4" bestFit="1" customWidth="1"/>
    <col min="2059" max="2059" width="15.85546875" style="4" bestFit="1" customWidth="1"/>
    <col min="2060" max="2060" width="16" style="4" bestFit="1" customWidth="1"/>
    <col min="2061" max="2061" width="16.5703125" style="4" customWidth="1"/>
    <col min="2062" max="2062" width="15.42578125" style="4" customWidth="1"/>
    <col min="2063" max="2063" width="15.140625" style="4" customWidth="1"/>
    <col min="2064" max="2064" width="14" style="4" customWidth="1"/>
    <col min="2065" max="2065" width="14.7109375" style="4" customWidth="1"/>
    <col min="2066" max="2066" width="14" style="4" customWidth="1"/>
    <col min="2067" max="2067" width="15" style="4" customWidth="1"/>
    <col min="2068" max="2072" width="0" style="4" hidden="1" customWidth="1"/>
    <col min="2073" max="2304" width="9.140625" style="4"/>
    <col min="2305" max="2305" width="5.5703125" style="4" customWidth="1"/>
    <col min="2306" max="2306" width="13.7109375" style="4" customWidth="1"/>
    <col min="2307" max="2307" width="12.5703125" style="4" customWidth="1"/>
    <col min="2308" max="2308" width="32.5703125" style="4" customWidth="1"/>
    <col min="2309" max="2309" width="12.5703125" style="4" customWidth="1"/>
    <col min="2310" max="2310" width="12" style="4" customWidth="1"/>
    <col min="2311" max="2311" width="15.85546875" style="4" bestFit="1" customWidth="1"/>
    <col min="2312" max="2314" width="14" style="4" bestFit="1" customWidth="1"/>
    <col min="2315" max="2315" width="15.85546875" style="4" bestFit="1" customWidth="1"/>
    <col min="2316" max="2316" width="16" style="4" bestFit="1" customWidth="1"/>
    <col min="2317" max="2317" width="16.5703125" style="4" customWidth="1"/>
    <col min="2318" max="2318" width="15.42578125" style="4" customWidth="1"/>
    <col min="2319" max="2319" width="15.140625" style="4" customWidth="1"/>
    <col min="2320" max="2320" width="14" style="4" customWidth="1"/>
    <col min="2321" max="2321" width="14.7109375" style="4" customWidth="1"/>
    <col min="2322" max="2322" width="14" style="4" customWidth="1"/>
    <col min="2323" max="2323" width="15" style="4" customWidth="1"/>
    <col min="2324" max="2328" width="0" style="4" hidden="1" customWidth="1"/>
    <col min="2329" max="2560" width="9.140625" style="4"/>
    <col min="2561" max="2561" width="5.5703125" style="4" customWidth="1"/>
    <col min="2562" max="2562" width="13.7109375" style="4" customWidth="1"/>
    <col min="2563" max="2563" width="12.5703125" style="4" customWidth="1"/>
    <col min="2564" max="2564" width="32.5703125" style="4" customWidth="1"/>
    <col min="2565" max="2565" width="12.5703125" style="4" customWidth="1"/>
    <col min="2566" max="2566" width="12" style="4" customWidth="1"/>
    <col min="2567" max="2567" width="15.85546875" style="4" bestFit="1" customWidth="1"/>
    <col min="2568" max="2570" width="14" style="4" bestFit="1" customWidth="1"/>
    <col min="2571" max="2571" width="15.85546875" style="4" bestFit="1" customWidth="1"/>
    <col min="2572" max="2572" width="16" style="4" bestFit="1" customWidth="1"/>
    <col min="2573" max="2573" width="16.5703125" style="4" customWidth="1"/>
    <col min="2574" max="2574" width="15.42578125" style="4" customWidth="1"/>
    <col min="2575" max="2575" width="15.140625" style="4" customWidth="1"/>
    <col min="2576" max="2576" width="14" style="4" customWidth="1"/>
    <col min="2577" max="2577" width="14.7109375" style="4" customWidth="1"/>
    <col min="2578" max="2578" width="14" style="4" customWidth="1"/>
    <col min="2579" max="2579" width="15" style="4" customWidth="1"/>
    <col min="2580" max="2584" width="0" style="4" hidden="1" customWidth="1"/>
    <col min="2585" max="2816" width="9.140625" style="4"/>
    <col min="2817" max="2817" width="5.5703125" style="4" customWidth="1"/>
    <col min="2818" max="2818" width="13.7109375" style="4" customWidth="1"/>
    <col min="2819" max="2819" width="12.5703125" style="4" customWidth="1"/>
    <col min="2820" max="2820" width="32.5703125" style="4" customWidth="1"/>
    <col min="2821" max="2821" width="12.5703125" style="4" customWidth="1"/>
    <col min="2822" max="2822" width="12" style="4" customWidth="1"/>
    <col min="2823" max="2823" width="15.85546875" style="4" bestFit="1" customWidth="1"/>
    <col min="2824" max="2826" width="14" style="4" bestFit="1" customWidth="1"/>
    <col min="2827" max="2827" width="15.85546875" style="4" bestFit="1" customWidth="1"/>
    <col min="2828" max="2828" width="16" style="4" bestFit="1" customWidth="1"/>
    <col min="2829" max="2829" width="16.5703125" style="4" customWidth="1"/>
    <col min="2830" max="2830" width="15.42578125" style="4" customWidth="1"/>
    <col min="2831" max="2831" width="15.140625" style="4" customWidth="1"/>
    <col min="2832" max="2832" width="14" style="4" customWidth="1"/>
    <col min="2833" max="2833" width="14.7109375" style="4" customWidth="1"/>
    <col min="2834" max="2834" width="14" style="4" customWidth="1"/>
    <col min="2835" max="2835" width="15" style="4" customWidth="1"/>
    <col min="2836" max="2840" width="0" style="4" hidden="1" customWidth="1"/>
    <col min="2841" max="3072" width="9.140625" style="4"/>
    <col min="3073" max="3073" width="5.5703125" style="4" customWidth="1"/>
    <col min="3074" max="3074" width="13.7109375" style="4" customWidth="1"/>
    <col min="3075" max="3075" width="12.5703125" style="4" customWidth="1"/>
    <col min="3076" max="3076" width="32.5703125" style="4" customWidth="1"/>
    <col min="3077" max="3077" width="12.5703125" style="4" customWidth="1"/>
    <col min="3078" max="3078" width="12" style="4" customWidth="1"/>
    <col min="3079" max="3079" width="15.85546875" style="4" bestFit="1" customWidth="1"/>
    <col min="3080" max="3082" width="14" style="4" bestFit="1" customWidth="1"/>
    <col min="3083" max="3083" width="15.85546875" style="4" bestFit="1" customWidth="1"/>
    <col min="3084" max="3084" width="16" style="4" bestFit="1" customWidth="1"/>
    <col min="3085" max="3085" width="16.5703125" style="4" customWidth="1"/>
    <col min="3086" max="3086" width="15.42578125" style="4" customWidth="1"/>
    <col min="3087" max="3087" width="15.140625" style="4" customWidth="1"/>
    <col min="3088" max="3088" width="14" style="4" customWidth="1"/>
    <col min="3089" max="3089" width="14.7109375" style="4" customWidth="1"/>
    <col min="3090" max="3090" width="14" style="4" customWidth="1"/>
    <col min="3091" max="3091" width="15" style="4" customWidth="1"/>
    <col min="3092" max="3096" width="0" style="4" hidden="1" customWidth="1"/>
    <col min="3097" max="3328" width="9.140625" style="4"/>
    <col min="3329" max="3329" width="5.5703125" style="4" customWidth="1"/>
    <col min="3330" max="3330" width="13.7109375" style="4" customWidth="1"/>
    <col min="3331" max="3331" width="12.5703125" style="4" customWidth="1"/>
    <col min="3332" max="3332" width="32.5703125" style="4" customWidth="1"/>
    <col min="3333" max="3333" width="12.5703125" style="4" customWidth="1"/>
    <col min="3334" max="3334" width="12" style="4" customWidth="1"/>
    <col min="3335" max="3335" width="15.85546875" style="4" bestFit="1" customWidth="1"/>
    <col min="3336" max="3338" width="14" style="4" bestFit="1" customWidth="1"/>
    <col min="3339" max="3339" width="15.85546875" style="4" bestFit="1" customWidth="1"/>
    <col min="3340" max="3340" width="16" style="4" bestFit="1" customWidth="1"/>
    <col min="3341" max="3341" width="16.5703125" style="4" customWidth="1"/>
    <col min="3342" max="3342" width="15.42578125" style="4" customWidth="1"/>
    <col min="3343" max="3343" width="15.140625" style="4" customWidth="1"/>
    <col min="3344" max="3344" width="14" style="4" customWidth="1"/>
    <col min="3345" max="3345" width="14.7109375" style="4" customWidth="1"/>
    <col min="3346" max="3346" width="14" style="4" customWidth="1"/>
    <col min="3347" max="3347" width="15" style="4" customWidth="1"/>
    <col min="3348" max="3352" width="0" style="4" hidden="1" customWidth="1"/>
    <col min="3353" max="3584" width="9.140625" style="4"/>
    <col min="3585" max="3585" width="5.5703125" style="4" customWidth="1"/>
    <col min="3586" max="3586" width="13.7109375" style="4" customWidth="1"/>
    <col min="3587" max="3587" width="12.5703125" style="4" customWidth="1"/>
    <col min="3588" max="3588" width="32.5703125" style="4" customWidth="1"/>
    <col min="3589" max="3589" width="12.5703125" style="4" customWidth="1"/>
    <col min="3590" max="3590" width="12" style="4" customWidth="1"/>
    <col min="3591" max="3591" width="15.85546875" style="4" bestFit="1" customWidth="1"/>
    <col min="3592" max="3594" width="14" style="4" bestFit="1" customWidth="1"/>
    <col min="3595" max="3595" width="15.85546875" style="4" bestFit="1" customWidth="1"/>
    <col min="3596" max="3596" width="16" style="4" bestFit="1" customWidth="1"/>
    <col min="3597" max="3597" width="16.5703125" style="4" customWidth="1"/>
    <col min="3598" max="3598" width="15.42578125" style="4" customWidth="1"/>
    <col min="3599" max="3599" width="15.140625" style="4" customWidth="1"/>
    <col min="3600" max="3600" width="14" style="4" customWidth="1"/>
    <col min="3601" max="3601" width="14.7109375" style="4" customWidth="1"/>
    <col min="3602" max="3602" width="14" style="4" customWidth="1"/>
    <col min="3603" max="3603" width="15" style="4" customWidth="1"/>
    <col min="3604" max="3608" width="0" style="4" hidden="1" customWidth="1"/>
    <col min="3609" max="3840" width="9.140625" style="4"/>
    <col min="3841" max="3841" width="5.5703125" style="4" customWidth="1"/>
    <col min="3842" max="3842" width="13.7109375" style="4" customWidth="1"/>
    <col min="3843" max="3843" width="12.5703125" style="4" customWidth="1"/>
    <col min="3844" max="3844" width="32.5703125" style="4" customWidth="1"/>
    <col min="3845" max="3845" width="12.5703125" style="4" customWidth="1"/>
    <col min="3846" max="3846" width="12" style="4" customWidth="1"/>
    <col min="3847" max="3847" width="15.85546875" style="4" bestFit="1" customWidth="1"/>
    <col min="3848" max="3850" width="14" style="4" bestFit="1" customWidth="1"/>
    <col min="3851" max="3851" width="15.85546875" style="4" bestFit="1" customWidth="1"/>
    <col min="3852" max="3852" width="16" style="4" bestFit="1" customWidth="1"/>
    <col min="3853" max="3853" width="16.5703125" style="4" customWidth="1"/>
    <col min="3854" max="3854" width="15.42578125" style="4" customWidth="1"/>
    <col min="3855" max="3855" width="15.140625" style="4" customWidth="1"/>
    <col min="3856" max="3856" width="14" style="4" customWidth="1"/>
    <col min="3857" max="3857" width="14.7109375" style="4" customWidth="1"/>
    <col min="3858" max="3858" width="14" style="4" customWidth="1"/>
    <col min="3859" max="3859" width="15" style="4" customWidth="1"/>
    <col min="3860" max="3864" width="0" style="4" hidden="1" customWidth="1"/>
    <col min="3865" max="4096" width="9.140625" style="4"/>
    <col min="4097" max="4097" width="5.5703125" style="4" customWidth="1"/>
    <col min="4098" max="4098" width="13.7109375" style="4" customWidth="1"/>
    <col min="4099" max="4099" width="12.5703125" style="4" customWidth="1"/>
    <col min="4100" max="4100" width="32.5703125" style="4" customWidth="1"/>
    <col min="4101" max="4101" width="12.5703125" style="4" customWidth="1"/>
    <col min="4102" max="4102" width="12" style="4" customWidth="1"/>
    <col min="4103" max="4103" width="15.85546875" style="4" bestFit="1" customWidth="1"/>
    <col min="4104" max="4106" width="14" style="4" bestFit="1" customWidth="1"/>
    <col min="4107" max="4107" width="15.85546875" style="4" bestFit="1" customWidth="1"/>
    <col min="4108" max="4108" width="16" style="4" bestFit="1" customWidth="1"/>
    <col min="4109" max="4109" width="16.5703125" style="4" customWidth="1"/>
    <col min="4110" max="4110" width="15.42578125" style="4" customWidth="1"/>
    <col min="4111" max="4111" width="15.140625" style="4" customWidth="1"/>
    <col min="4112" max="4112" width="14" style="4" customWidth="1"/>
    <col min="4113" max="4113" width="14.7109375" style="4" customWidth="1"/>
    <col min="4114" max="4114" width="14" style="4" customWidth="1"/>
    <col min="4115" max="4115" width="15" style="4" customWidth="1"/>
    <col min="4116" max="4120" width="0" style="4" hidden="1" customWidth="1"/>
    <col min="4121" max="4352" width="9.140625" style="4"/>
    <col min="4353" max="4353" width="5.5703125" style="4" customWidth="1"/>
    <col min="4354" max="4354" width="13.7109375" style="4" customWidth="1"/>
    <col min="4355" max="4355" width="12.5703125" style="4" customWidth="1"/>
    <col min="4356" max="4356" width="32.5703125" style="4" customWidth="1"/>
    <col min="4357" max="4357" width="12.5703125" style="4" customWidth="1"/>
    <col min="4358" max="4358" width="12" style="4" customWidth="1"/>
    <col min="4359" max="4359" width="15.85546875" style="4" bestFit="1" customWidth="1"/>
    <col min="4360" max="4362" width="14" style="4" bestFit="1" customWidth="1"/>
    <col min="4363" max="4363" width="15.85546875" style="4" bestFit="1" customWidth="1"/>
    <col min="4364" max="4364" width="16" style="4" bestFit="1" customWidth="1"/>
    <col min="4365" max="4365" width="16.5703125" style="4" customWidth="1"/>
    <col min="4366" max="4366" width="15.42578125" style="4" customWidth="1"/>
    <col min="4367" max="4367" width="15.140625" style="4" customWidth="1"/>
    <col min="4368" max="4368" width="14" style="4" customWidth="1"/>
    <col min="4369" max="4369" width="14.7109375" style="4" customWidth="1"/>
    <col min="4370" max="4370" width="14" style="4" customWidth="1"/>
    <col min="4371" max="4371" width="15" style="4" customWidth="1"/>
    <col min="4372" max="4376" width="0" style="4" hidden="1" customWidth="1"/>
    <col min="4377" max="4608" width="9.140625" style="4"/>
    <col min="4609" max="4609" width="5.5703125" style="4" customWidth="1"/>
    <col min="4610" max="4610" width="13.7109375" style="4" customWidth="1"/>
    <col min="4611" max="4611" width="12.5703125" style="4" customWidth="1"/>
    <col min="4612" max="4612" width="32.5703125" style="4" customWidth="1"/>
    <col min="4613" max="4613" width="12.5703125" style="4" customWidth="1"/>
    <col min="4614" max="4614" width="12" style="4" customWidth="1"/>
    <col min="4615" max="4615" width="15.85546875" style="4" bestFit="1" customWidth="1"/>
    <col min="4616" max="4618" width="14" style="4" bestFit="1" customWidth="1"/>
    <col min="4619" max="4619" width="15.85546875" style="4" bestFit="1" customWidth="1"/>
    <col min="4620" max="4620" width="16" style="4" bestFit="1" customWidth="1"/>
    <col min="4621" max="4621" width="16.5703125" style="4" customWidth="1"/>
    <col min="4622" max="4622" width="15.42578125" style="4" customWidth="1"/>
    <col min="4623" max="4623" width="15.140625" style="4" customWidth="1"/>
    <col min="4624" max="4624" width="14" style="4" customWidth="1"/>
    <col min="4625" max="4625" width="14.7109375" style="4" customWidth="1"/>
    <col min="4626" max="4626" width="14" style="4" customWidth="1"/>
    <col min="4627" max="4627" width="15" style="4" customWidth="1"/>
    <col min="4628" max="4632" width="0" style="4" hidden="1" customWidth="1"/>
    <col min="4633" max="4864" width="9.140625" style="4"/>
    <col min="4865" max="4865" width="5.5703125" style="4" customWidth="1"/>
    <col min="4866" max="4866" width="13.7109375" style="4" customWidth="1"/>
    <col min="4867" max="4867" width="12.5703125" style="4" customWidth="1"/>
    <col min="4868" max="4868" width="32.5703125" style="4" customWidth="1"/>
    <col min="4869" max="4869" width="12.5703125" style="4" customWidth="1"/>
    <col min="4870" max="4870" width="12" style="4" customWidth="1"/>
    <col min="4871" max="4871" width="15.85546875" style="4" bestFit="1" customWidth="1"/>
    <col min="4872" max="4874" width="14" style="4" bestFit="1" customWidth="1"/>
    <col min="4875" max="4875" width="15.85546875" style="4" bestFit="1" customWidth="1"/>
    <col min="4876" max="4876" width="16" style="4" bestFit="1" customWidth="1"/>
    <col min="4877" max="4877" width="16.5703125" style="4" customWidth="1"/>
    <col min="4878" max="4878" width="15.42578125" style="4" customWidth="1"/>
    <col min="4879" max="4879" width="15.140625" style="4" customWidth="1"/>
    <col min="4880" max="4880" width="14" style="4" customWidth="1"/>
    <col min="4881" max="4881" width="14.7109375" style="4" customWidth="1"/>
    <col min="4882" max="4882" width="14" style="4" customWidth="1"/>
    <col min="4883" max="4883" width="15" style="4" customWidth="1"/>
    <col min="4884" max="4888" width="0" style="4" hidden="1" customWidth="1"/>
    <col min="4889" max="5120" width="9.140625" style="4"/>
    <col min="5121" max="5121" width="5.5703125" style="4" customWidth="1"/>
    <col min="5122" max="5122" width="13.7109375" style="4" customWidth="1"/>
    <col min="5123" max="5123" width="12.5703125" style="4" customWidth="1"/>
    <col min="5124" max="5124" width="32.5703125" style="4" customWidth="1"/>
    <col min="5125" max="5125" width="12.5703125" style="4" customWidth="1"/>
    <col min="5126" max="5126" width="12" style="4" customWidth="1"/>
    <col min="5127" max="5127" width="15.85546875" style="4" bestFit="1" customWidth="1"/>
    <col min="5128" max="5130" width="14" style="4" bestFit="1" customWidth="1"/>
    <col min="5131" max="5131" width="15.85546875" style="4" bestFit="1" customWidth="1"/>
    <col min="5132" max="5132" width="16" style="4" bestFit="1" customWidth="1"/>
    <col min="5133" max="5133" width="16.5703125" style="4" customWidth="1"/>
    <col min="5134" max="5134" width="15.42578125" style="4" customWidth="1"/>
    <col min="5135" max="5135" width="15.140625" style="4" customWidth="1"/>
    <col min="5136" max="5136" width="14" style="4" customWidth="1"/>
    <col min="5137" max="5137" width="14.7109375" style="4" customWidth="1"/>
    <col min="5138" max="5138" width="14" style="4" customWidth="1"/>
    <col min="5139" max="5139" width="15" style="4" customWidth="1"/>
    <col min="5140" max="5144" width="0" style="4" hidden="1" customWidth="1"/>
    <col min="5145" max="5376" width="9.140625" style="4"/>
    <col min="5377" max="5377" width="5.5703125" style="4" customWidth="1"/>
    <col min="5378" max="5378" width="13.7109375" style="4" customWidth="1"/>
    <col min="5379" max="5379" width="12.5703125" style="4" customWidth="1"/>
    <col min="5380" max="5380" width="32.5703125" style="4" customWidth="1"/>
    <col min="5381" max="5381" width="12.5703125" style="4" customWidth="1"/>
    <col min="5382" max="5382" width="12" style="4" customWidth="1"/>
    <col min="5383" max="5383" width="15.85546875" style="4" bestFit="1" customWidth="1"/>
    <col min="5384" max="5386" width="14" style="4" bestFit="1" customWidth="1"/>
    <col min="5387" max="5387" width="15.85546875" style="4" bestFit="1" customWidth="1"/>
    <col min="5388" max="5388" width="16" style="4" bestFit="1" customWidth="1"/>
    <col min="5389" max="5389" width="16.5703125" style="4" customWidth="1"/>
    <col min="5390" max="5390" width="15.42578125" style="4" customWidth="1"/>
    <col min="5391" max="5391" width="15.140625" style="4" customWidth="1"/>
    <col min="5392" max="5392" width="14" style="4" customWidth="1"/>
    <col min="5393" max="5393" width="14.7109375" style="4" customWidth="1"/>
    <col min="5394" max="5394" width="14" style="4" customWidth="1"/>
    <col min="5395" max="5395" width="15" style="4" customWidth="1"/>
    <col min="5396" max="5400" width="0" style="4" hidden="1" customWidth="1"/>
    <col min="5401" max="5632" width="9.140625" style="4"/>
    <col min="5633" max="5633" width="5.5703125" style="4" customWidth="1"/>
    <col min="5634" max="5634" width="13.7109375" style="4" customWidth="1"/>
    <col min="5635" max="5635" width="12.5703125" style="4" customWidth="1"/>
    <col min="5636" max="5636" width="32.5703125" style="4" customWidth="1"/>
    <col min="5637" max="5637" width="12.5703125" style="4" customWidth="1"/>
    <col min="5638" max="5638" width="12" style="4" customWidth="1"/>
    <col min="5639" max="5639" width="15.85546875" style="4" bestFit="1" customWidth="1"/>
    <col min="5640" max="5642" width="14" style="4" bestFit="1" customWidth="1"/>
    <col min="5643" max="5643" width="15.85546875" style="4" bestFit="1" customWidth="1"/>
    <col min="5644" max="5644" width="16" style="4" bestFit="1" customWidth="1"/>
    <col min="5645" max="5645" width="16.5703125" style="4" customWidth="1"/>
    <col min="5646" max="5646" width="15.42578125" style="4" customWidth="1"/>
    <col min="5647" max="5647" width="15.140625" style="4" customWidth="1"/>
    <col min="5648" max="5648" width="14" style="4" customWidth="1"/>
    <col min="5649" max="5649" width="14.7109375" style="4" customWidth="1"/>
    <col min="5650" max="5650" width="14" style="4" customWidth="1"/>
    <col min="5651" max="5651" width="15" style="4" customWidth="1"/>
    <col min="5652" max="5656" width="0" style="4" hidden="1" customWidth="1"/>
    <col min="5657" max="5888" width="9.140625" style="4"/>
    <col min="5889" max="5889" width="5.5703125" style="4" customWidth="1"/>
    <col min="5890" max="5890" width="13.7109375" style="4" customWidth="1"/>
    <col min="5891" max="5891" width="12.5703125" style="4" customWidth="1"/>
    <col min="5892" max="5892" width="32.5703125" style="4" customWidth="1"/>
    <col min="5893" max="5893" width="12.5703125" style="4" customWidth="1"/>
    <col min="5894" max="5894" width="12" style="4" customWidth="1"/>
    <col min="5895" max="5895" width="15.85546875" style="4" bestFit="1" customWidth="1"/>
    <col min="5896" max="5898" width="14" style="4" bestFit="1" customWidth="1"/>
    <col min="5899" max="5899" width="15.85546875" style="4" bestFit="1" customWidth="1"/>
    <col min="5900" max="5900" width="16" style="4" bestFit="1" customWidth="1"/>
    <col min="5901" max="5901" width="16.5703125" style="4" customWidth="1"/>
    <col min="5902" max="5902" width="15.42578125" style="4" customWidth="1"/>
    <col min="5903" max="5903" width="15.140625" style="4" customWidth="1"/>
    <col min="5904" max="5904" width="14" style="4" customWidth="1"/>
    <col min="5905" max="5905" width="14.7109375" style="4" customWidth="1"/>
    <col min="5906" max="5906" width="14" style="4" customWidth="1"/>
    <col min="5907" max="5907" width="15" style="4" customWidth="1"/>
    <col min="5908" max="5912" width="0" style="4" hidden="1" customWidth="1"/>
    <col min="5913" max="6144" width="9.140625" style="4"/>
    <col min="6145" max="6145" width="5.5703125" style="4" customWidth="1"/>
    <col min="6146" max="6146" width="13.7109375" style="4" customWidth="1"/>
    <col min="6147" max="6147" width="12.5703125" style="4" customWidth="1"/>
    <col min="6148" max="6148" width="32.5703125" style="4" customWidth="1"/>
    <col min="6149" max="6149" width="12.5703125" style="4" customWidth="1"/>
    <col min="6150" max="6150" width="12" style="4" customWidth="1"/>
    <col min="6151" max="6151" width="15.85546875" style="4" bestFit="1" customWidth="1"/>
    <col min="6152" max="6154" width="14" style="4" bestFit="1" customWidth="1"/>
    <col min="6155" max="6155" width="15.85546875" style="4" bestFit="1" customWidth="1"/>
    <col min="6156" max="6156" width="16" style="4" bestFit="1" customWidth="1"/>
    <col min="6157" max="6157" width="16.5703125" style="4" customWidth="1"/>
    <col min="6158" max="6158" width="15.42578125" style="4" customWidth="1"/>
    <col min="6159" max="6159" width="15.140625" style="4" customWidth="1"/>
    <col min="6160" max="6160" width="14" style="4" customWidth="1"/>
    <col min="6161" max="6161" width="14.7109375" style="4" customWidth="1"/>
    <col min="6162" max="6162" width="14" style="4" customWidth="1"/>
    <col min="6163" max="6163" width="15" style="4" customWidth="1"/>
    <col min="6164" max="6168" width="0" style="4" hidden="1" customWidth="1"/>
    <col min="6169" max="6400" width="9.140625" style="4"/>
    <col min="6401" max="6401" width="5.5703125" style="4" customWidth="1"/>
    <col min="6402" max="6402" width="13.7109375" style="4" customWidth="1"/>
    <col min="6403" max="6403" width="12.5703125" style="4" customWidth="1"/>
    <col min="6404" max="6404" width="32.5703125" style="4" customWidth="1"/>
    <col min="6405" max="6405" width="12.5703125" style="4" customWidth="1"/>
    <col min="6406" max="6406" width="12" style="4" customWidth="1"/>
    <col min="6407" max="6407" width="15.85546875" style="4" bestFit="1" customWidth="1"/>
    <col min="6408" max="6410" width="14" style="4" bestFit="1" customWidth="1"/>
    <col min="6411" max="6411" width="15.85546875" style="4" bestFit="1" customWidth="1"/>
    <col min="6412" max="6412" width="16" style="4" bestFit="1" customWidth="1"/>
    <col min="6413" max="6413" width="16.5703125" style="4" customWidth="1"/>
    <col min="6414" max="6414" width="15.42578125" style="4" customWidth="1"/>
    <col min="6415" max="6415" width="15.140625" style="4" customWidth="1"/>
    <col min="6416" max="6416" width="14" style="4" customWidth="1"/>
    <col min="6417" max="6417" width="14.7109375" style="4" customWidth="1"/>
    <col min="6418" max="6418" width="14" style="4" customWidth="1"/>
    <col min="6419" max="6419" width="15" style="4" customWidth="1"/>
    <col min="6420" max="6424" width="0" style="4" hidden="1" customWidth="1"/>
    <col min="6425" max="6656" width="9.140625" style="4"/>
    <col min="6657" max="6657" width="5.5703125" style="4" customWidth="1"/>
    <col min="6658" max="6658" width="13.7109375" style="4" customWidth="1"/>
    <col min="6659" max="6659" width="12.5703125" style="4" customWidth="1"/>
    <col min="6660" max="6660" width="32.5703125" style="4" customWidth="1"/>
    <col min="6661" max="6661" width="12.5703125" style="4" customWidth="1"/>
    <col min="6662" max="6662" width="12" style="4" customWidth="1"/>
    <col min="6663" max="6663" width="15.85546875" style="4" bestFit="1" customWidth="1"/>
    <col min="6664" max="6666" width="14" style="4" bestFit="1" customWidth="1"/>
    <col min="6667" max="6667" width="15.85546875" style="4" bestFit="1" customWidth="1"/>
    <col min="6668" max="6668" width="16" style="4" bestFit="1" customWidth="1"/>
    <col min="6669" max="6669" width="16.5703125" style="4" customWidth="1"/>
    <col min="6670" max="6670" width="15.42578125" style="4" customWidth="1"/>
    <col min="6671" max="6671" width="15.140625" style="4" customWidth="1"/>
    <col min="6672" max="6672" width="14" style="4" customWidth="1"/>
    <col min="6673" max="6673" width="14.7109375" style="4" customWidth="1"/>
    <col min="6674" max="6674" width="14" style="4" customWidth="1"/>
    <col min="6675" max="6675" width="15" style="4" customWidth="1"/>
    <col min="6676" max="6680" width="0" style="4" hidden="1" customWidth="1"/>
    <col min="6681" max="6912" width="9.140625" style="4"/>
    <col min="6913" max="6913" width="5.5703125" style="4" customWidth="1"/>
    <col min="6914" max="6914" width="13.7109375" style="4" customWidth="1"/>
    <col min="6915" max="6915" width="12.5703125" style="4" customWidth="1"/>
    <col min="6916" max="6916" width="32.5703125" style="4" customWidth="1"/>
    <col min="6917" max="6917" width="12.5703125" style="4" customWidth="1"/>
    <col min="6918" max="6918" width="12" style="4" customWidth="1"/>
    <col min="6919" max="6919" width="15.85546875" style="4" bestFit="1" customWidth="1"/>
    <col min="6920" max="6922" width="14" style="4" bestFit="1" customWidth="1"/>
    <col min="6923" max="6923" width="15.85546875" style="4" bestFit="1" customWidth="1"/>
    <col min="6924" max="6924" width="16" style="4" bestFit="1" customWidth="1"/>
    <col min="6925" max="6925" width="16.5703125" style="4" customWidth="1"/>
    <col min="6926" max="6926" width="15.42578125" style="4" customWidth="1"/>
    <col min="6927" max="6927" width="15.140625" style="4" customWidth="1"/>
    <col min="6928" max="6928" width="14" style="4" customWidth="1"/>
    <col min="6929" max="6929" width="14.7109375" style="4" customWidth="1"/>
    <col min="6930" max="6930" width="14" style="4" customWidth="1"/>
    <col min="6931" max="6931" width="15" style="4" customWidth="1"/>
    <col min="6932" max="6936" width="0" style="4" hidden="1" customWidth="1"/>
    <col min="6937" max="7168" width="9.140625" style="4"/>
    <col min="7169" max="7169" width="5.5703125" style="4" customWidth="1"/>
    <col min="7170" max="7170" width="13.7109375" style="4" customWidth="1"/>
    <col min="7171" max="7171" width="12.5703125" style="4" customWidth="1"/>
    <col min="7172" max="7172" width="32.5703125" style="4" customWidth="1"/>
    <col min="7173" max="7173" width="12.5703125" style="4" customWidth="1"/>
    <col min="7174" max="7174" width="12" style="4" customWidth="1"/>
    <col min="7175" max="7175" width="15.85546875" style="4" bestFit="1" customWidth="1"/>
    <col min="7176" max="7178" width="14" style="4" bestFit="1" customWidth="1"/>
    <col min="7179" max="7179" width="15.85546875" style="4" bestFit="1" customWidth="1"/>
    <col min="7180" max="7180" width="16" style="4" bestFit="1" customWidth="1"/>
    <col min="7181" max="7181" width="16.5703125" style="4" customWidth="1"/>
    <col min="7182" max="7182" width="15.42578125" style="4" customWidth="1"/>
    <col min="7183" max="7183" width="15.140625" style="4" customWidth="1"/>
    <col min="7184" max="7184" width="14" style="4" customWidth="1"/>
    <col min="7185" max="7185" width="14.7109375" style="4" customWidth="1"/>
    <col min="7186" max="7186" width="14" style="4" customWidth="1"/>
    <col min="7187" max="7187" width="15" style="4" customWidth="1"/>
    <col min="7188" max="7192" width="0" style="4" hidden="1" customWidth="1"/>
    <col min="7193" max="7424" width="9.140625" style="4"/>
    <col min="7425" max="7425" width="5.5703125" style="4" customWidth="1"/>
    <col min="7426" max="7426" width="13.7109375" style="4" customWidth="1"/>
    <col min="7427" max="7427" width="12.5703125" style="4" customWidth="1"/>
    <col min="7428" max="7428" width="32.5703125" style="4" customWidth="1"/>
    <col min="7429" max="7429" width="12.5703125" style="4" customWidth="1"/>
    <col min="7430" max="7430" width="12" style="4" customWidth="1"/>
    <col min="7431" max="7431" width="15.85546875" style="4" bestFit="1" customWidth="1"/>
    <col min="7432" max="7434" width="14" style="4" bestFit="1" customWidth="1"/>
    <col min="7435" max="7435" width="15.85546875" style="4" bestFit="1" customWidth="1"/>
    <col min="7436" max="7436" width="16" style="4" bestFit="1" customWidth="1"/>
    <col min="7437" max="7437" width="16.5703125" style="4" customWidth="1"/>
    <col min="7438" max="7438" width="15.42578125" style="4" customWidth="1"/>
    <col min="7439" max="7439" width="15.140625" style="4" customWidth="1"/>
    <col min="7440" max="7440" width="14" style="4" customWidth="1"/>
    <col min="7441" max="7441" width="14.7109375" style="4" customWidth="1"/>
    <col min="7442" max="7442" width="14" style="4" customWidth="1"/>
    <col min="7443" max="7443" width="15" style="4" customWidth="1"/>
    <col min="7444" max="7448" width="0" style="4" hidden="1" customWidth="1"/>
    <col min="7449" max="7680" width="9.140625" style="4"/>
    <col min="7681" max="7681" width="5.5703125" style="4" customWidth="1"/>
    <col min="7682" max="7682" width="13.7109375" style="4" customWidth="1"/>
    <col min="7683" max="7683" width="12.5703125" style="4" customWidth="1"/>
    <col min="7684" max="7684" width="32.5703125" style="4" customWidth="1"/>
    <col min="7685" max="7685" width="12.5703125" style="4" customWidth="1"/>
    <col min="7686" max="7686" width="12" style="4" customWidth="1"/>
    <col min="7687" max="7687" width="15.85546875" style="4" bestFit="1" customWidth="1"/>
    <col min="7688" max="7690" width="14" style="4" bestFit="1" customWidth="1"/>
    <col min="7691" max="7691" width="15.85546875" style="4" bestFit="1" customWidth="1"/>
    <col min="7692" max="7692" width="16" style="4" bestFit="1" customWidth="1"/>
    <col min="7693" max="7693" width="16.5703125" style="4" customWidth="1"/>
    <col min="7694" max="7694" width="15.42578125" style="4" customWidth="1"/>
    <col min="7695" max="7695" width="15.140625" style="4" customWidth="1"/>
    <col min="7696" max="7696" width="14" style="4" customWidth="1"/>
    <col min="7697" max="7697" width="14.7109375" style="4" customWidth="1"/>
    <col min="7698" max="7698" width="14" style="4" customWidth="1"/>
    <col min="7699" max="7699" width="15" style="4" customWidth="1"/>
    <col min="7700" max="7704" width="0" style="4" hidden="1" customWidth="1"/>
    <col min="7705" max="7936" width="9.140625" style="4"/>
    <col min="7937" max="7937" width="5.5703125" style="4" customWidth="1"/>
    <col min="7938" max="7938" width="13.7109375" style="4" customWidth="1"/>
    <col min="7939" max="7939" width="12.5703125" style="4" customWidth="1"/>
    <col min="7940" max="7940" width="32.5703125" style="4" customWidth="1"/>
    <col min="7941" max="7941" width="12.5703125" style="4" customWidth="1"/>
    <col min="7942" max="7942" width="12" style="4" customWidth="1"/>
    <col min="7943" max="7943" width="15.85546875" style="4" bestFit="1" customWidth="1"/>
    <col min="7944" max="7946" width="14" style="4" bestFit="1" customWidth="1"/>
    <col min="7947" max="7947" width="15.85546875" style="4" bestFit="1" customWidth="1"/>
    <col min="7948" max="7948" width="16" style="4" bestFit="1" customWidth="1"/>
    <col min="7949" max="7949" width="16.5703125" style="4" customWidth="1"/>
    <col min="7950" max="7950" width="15.42578125" style="4" customWidth="1"/>
    <col min="7951" max="7951" width="15.140625" style="4" customWidth="1"/>
    <col min="7952" max="7952" width="14" style="4" customWidth="1"/>
    <col min="7953" max="7953" width="14.7109375" style="4" customWidth="1"/>
    <col min="7954" max="7954" width="14" style="4" customWidth="1"/>
    <col min="7955" max="7955" width="15" style="4" customWidth="1"/>
    <col min="7956" max="7960" width="0" style="4" hidden="1" customWidth="1"/>
    <col min="7961" max="8192" width="9.140625" style="4"/>
    <col min="8193" max="8193" width="5.5703125" style="4" customWidth="1"/>
    <col min="8194" max="8194" width="13.7109375" style="4" customWidth="1"/>
    <col min="8195" max="8195" width="12.5703125" style="4" customWidth="1"/>
    <col min="8196" max="8196" width="32.5703125" style="4" customWidth="1"/>
    <col min="8197" max="8197" width="12.5703125" style="4" customWidth="1"/>
    <col min="8198" max="8198" width="12" style="4" customWidth="1"/>
    <col min="8199" max="8199" width="15.85546875" style="4" bestFit="1" customWidth="1"/>
    <col min="8200" max="8202" width="14" style="4" bestFit="1" customWidth="1"/>
    <col min="8203" max="8203" width="15.85546875" style="4" bestFit="1" customWidth="1"/>
    <col min="8204" max="8204" width="16" style="4" bestFit="1" customWidth="1"/>
    <col min="8205" max="8205" width="16.5703125" style="4" customWidth="1"/>
    <col min="8206" max="8206" width="15.42578125" style="4" customWidth="1"/>
    <col min="8207" max="8207" width="15.140625" style="4" customWidth="1"/>
    <col min="8208" max="8208" width="14" style="4" customWidth="1"/>
    <col min="8209" max="8209" width="14.7109375" style="4" customWidth="1"/>
    <col min="8210" max="8210" width="14" style="4" customWidth="1"/>
    <col min="8211" max="8211" width="15" style="4" customWidth="1"/>
    <col min="8212" max="8216" width="0" style="4" hidden="1" customWidth="1"/>
    <col min="8217" max="8448" width="9.140625" style="4"/>
    <col min="8449" max="8449" width="5.5703125" style="4" customWidth="1"/>
    <col min="8450" max="8450" width="13.7109375" style="4" customWidth="1"/>
    <col min="8451" max="8451" width="12.5703125" style="4" customWidth="1"/>
    <col min="8452" max="8452" width="32.5703125" style="4" customWidth="1"/>
    <col min="8453" max="8453" width="12.5703125" style="4" customWidth="1"/>
    <col min="8454" max="8454" width="12" style="4" customWidth="1"/>
    <col min="8455" max="8455" width="15.85546875" style="4" bestFit="1" customWidth="1"/>
    <col min="8456" max="8458" width="14" style="4" bestFit="1" customWidth="1"/>
    <col min="8459" max="8459" width="15.85546875" style="4" bestFit="1" customWidth="1"/>
    <col min="8460" max="8460" width="16" style="4" bestFit="1" customWidth="1"/>
    <col min="8461" max="8461" width="16.5703125" style="4" customWidth="1"/>
    <col min="8462" max="8462" width="15.42578125" style="4" customWidth="1"/>
    <col min="8463" max="8463" width="15.140625" style="4" customWidth="1"/>
    <col min="8464" max="8464" width="14" style="4" customWidth="1"/>
    <col min="8465" max="8465" width="14.7109375" style="4" customWidth="1"/>
    <col min="8466" max="8466" width="14" style="4" customWidth="1"/>
    <col min="8467" max="8467" width="15" style="4" customWidth="1"/>
    <col min="8468" max="8472" width="0" style="4" hidden="1" customWidth="1"/>
    <col min="8473" max="8704" width="9.140625" style="4"/>
    <col min="8705" max="8705" width="5.5703125" style="4" customWidth="1"/>
    <col min="8706" max="8706" width="13.7109375" style="4" customWidth="1"/>
    <col min="8707" max="8707" width="12.5703125" style="4" customWidth="1"/>
    <col min="8708" max="8708" width="32.5703125" style="4" customWidth="1"/>
    <col min="8709" max="8709" width="12.5703125" style="4" customWidth="1"/>
    <col min="8710" max="8710" width="12" style="4" customWidth="1"/>
    <col min="8711" max="8711" width="15.85546875" style="4" bestFit="1" customWidth="1"/>
    <col min="8712" max="8714" width="14" style="4" bestFit="1" customWidth="1"/>
    <col min="8715" max="8715" width="15.85546875" style="4" bestFit="1" customWidth="1"/>
    <col min="8716" max="8716" width="16" style="4" bestFit="1" customWidth="1"/>
    <col min="8717" max="8717" width="16.5703125" style="4" customWidth="1"/>
    <col min="8718" max="8718" width="15.42578125" style="4" customWidth="1"/>
    <col min="8719" max="8719" width="15.140625" style="4" customWidth="1"/>
    <col min="8720" max="8720" width="14" style="4" customWidth="1"/>
    <col min="8721" max="8721" width="14.7109375" style="4" customWidth="1"/>
    <col min="8722" max="8722" width="14" style="4" customWidth="1"/>
    <col min="8723" max="8723" width="15" style="4" customWidth="1"/>
    <col min="8724" max="8728" width="0" style="4" hidden="1" customWidth="1"/>
    <col min="8729" max="8960" width="9.140625" style="4"/>
    <col min="8961" max="8961" width="5.5703125" style="4" customWidth="1"/>
    <col min="8962" max="8962" width="13.7109375" style="4" customWidth="1"/>
    <col min="8963" max="8963" width="12.5703125" style="4" customWidth="1"/>
    <col min="8964" max="8964" width="32.5703125" style="4" customWidth="1"/>
    <col min="8965" max="8965" width="12.5703125" style="4" customWidth="1"/>
    <col min="8966" max="8966" width="12" style="4" customWidth="1"/>
    <col min="8967" max="8967" width="15.85546875" style="4" bestFit="1" customWidth="1"/>
    <col min="8968" max="8970" width="14" style="4" bestFit="1" customWidth="1"/>
    <col min="8971" max="8971" width="15.85546875" style="4" bestFit="1" customWidth="1"/>
    <col min="8972" max="8972" width="16" style="4" bestFit="1" customWidth="1"/>
    <col min="8973" max="8973" width="16.5703125" style="4" customWidth="1"/>
    <col min="8974" max="8974" width="15.42578125" style="4" customWidth="1"/>
    <col min="8975" max="8975" width="15.140625" style="4" customWidth="1"/>
    <col min="8976" max="8976" width="14" style="4" customWidth="1"/>
    <col min="8977" max="8977" width="14.7109375" style="4" customWidth="1"/>
    <col min="8978" max="8978" width="14" style="4" customWidth="1"/>
    <col min="8979" max="8979" width="15" style="4" customWidth="1"/>
    <col min="8980" max="8984" width="0" style="4" hidden="1" customWidth="1"/>
    <col min="8985" max="9216" width="9.140625" style="4"/>
    <col min="9217" max="9217" width="5.5703125" style="4" customWidth="1"/>
    <col min="9218" max="9218" width="13.7109375" style="4" customWidth="1"/>
    <col min="9219" max="9219" width="12.5703125" style="4" customWidth="1"/>
    <col min="9220" max="9220" width="32.5703125" style="4" customWidth="1"/>
    <col min="9221" max="9221" width="12.5703125" style="4" customWidth="1"/>
    <col min="9222" max="9222" width="12" style="4" customWidth="1"/>
    <col min="9223" max="9223" width="15.85546875" style="4" bestFit="1" customWidth="1"/>
    <col min="9224" max="9226" width="14" style="4" bestFit="1" customWidth="1"/>
    <col min="9227" max="9227" width="15.85546875" style="4" bestFit="1" customWidth="1"/>
    <col min="9228" max="9228" width="16" style="4" bestFit="1" customWidth="1"/>
    <col min="9229" max="9229" width="16.5703125" style="4" customWidth="1"/>
    <col min="9230" max="9230" width="15.42578125" style="4" customWidth="1"/>
    <col min="9231" max="9231" width="15.140625" style="4" customWidth="1"/>
    <col min="9232" max="9232" width="14" style="4" customWidth="1"/>
    <col min="9233" max="9233" width="14.7109375" style="4" customWidth="1"/>
    <col min="9234" max="9234" width="14" style="4" customWidth="1"/>
    <col min="9235" max="9235" width="15" style="4" customWidth="1"/>
    <col min="9236" max="9240" width="0" style="4" hidden="1" customWidth="1"/>
    <col min="9241" max="9472" width="9.140625" style="4"/>
    <col min="9473" max="9473" width="5.5703125" style="4" customWidth="1"/>
    <col min="9474" max="9474" width="13.7109375" style="4" customWidth="1"/>
    <col min="9475" max="9475" width="12.5703125" style="4" customWidth="1"/>
    <col min="9476" max="9476" width="32.5703125" style="4" customWidth="1"/>
    <col min="9477" max="9477" width="12.5703125" style="4" customWidth="1"/>
    <col min="9478" max="9478" width="12" style="4" customWidth="1"/>
    <col min="9479" max="9479" width="15.85546875" style="4" bestFit="1" customWidth="1"/>
    <col min="9480" max="9482" width="14" style="4" bestFit="1" customWidth="1"/>
    <col min="9483" max="9483" width="15.85546875" style="4" bestFit="1" customWidth="1"/>
    <col min="9484" max="9484" width="16" style="4" bestFit="1" customWidth="1"/>
    <col min="9485" max="9485" width="16.5703125" style="4" customWidth="1"/>
    <col min="9486" max="9486" width="15.42578125" style="4" customWidth="1"/>
    <col min="9487" max="9487" width="15.140625" style="4" customWidth="1"/>
    <col min="9488" max="9488" width="14" style="4" customWidth="1"/>
    <col min="9489" max="9489" width="14.7109375" style="4" customWidth="1"/>
    <col min="9490" max="9490" width="14" style="4" customWidth="1"/>
    <col min="9491" max="9491" width="15" style="4" customWidth="1"/>
    <col min="9492" max="9496" width="0" style="4" hidden="1" customWidth="1"/>
    <col min="9497" max="9728" width="9.140625" style="4"/>
    <col min="9729" max="9729" width="5.5703125" style="4" customWidth="1"/>
    <col min="9730" max="9730" width="13.7109375" style="4" customWidth="1"/>
    <col min="9731" max="9731" width="12.5703125" style="4" customWidth="1"/>
    <col min="9732" max="9732" width="32.5703125" style="4" customWidth="1"/>
    <col min="9733" max="9733" width="12.5703125" style="4" customWidth="1"/>
    <col min="9734" max="9734" width="12" style="4" customWidth="1"/>
    <col min="9735" max="9735" width="15.85546875" style="4" bestFit="1" customWidth="1"/>
    <col min="9736" max="9738" width="14" style="4" bestFit="1" customWidth="1"/>
    <col min="9739" max="9739" width="15.85546875" style="4" bestFit="1" customWidth="1"/>
    <col min="9740" max="9740" width="16" style="4" bestFit="1" customWidth="1"/>
    <col min="9741" max="9741" width="16.5703125" style="4" customWidth="1"/>
    <col min="9742" max="9742" width="15.42578125" style="4" customWidth="1"/>
    <col min="9743" max="9743" width="15.140625" style="4" customWidth="1"/>
    <col min="9744" max="9744" width="14" style="4" customWidth="1"/>
    <col min="9745" max="9745" width="14.7109375" style="4" customWidth="1"/>
    <col min="9746" max="9746" width="14" style="4" customWidth="1"/>
    <col min="9747" max="9747" width="15" style="4" customWidth="1"/>
    <col min="9748" max="9752" width="0" style="4" hidden="1" customWidth="1"/>
    <col min="9753" max="9984" width="9.140625" style="4"/>
    <col min="9985" max="9985" width="5.5703125" style="4" customWidth="1"/>
    <col min="9986" max="9986" width="13.7109375" style="4" customWidth="1"/>
    <col min="9987" max="9987" width="12.5703125" style="4" customWidth="1"/>
    <col min="9988" max="9988" width="32.5703125" style="4" customWidth="1"/>
    <col min="9989" max="9989" width="12.5703125" style="4" customWidth="1"/>
    <col min="9990" max="9990" width="12" style="4" customWidth="1"/>
    <col min="9991" max="9991" width="15.85546875" style="4" bestFit="1" customWidth="1"/>
    <col min="9992" max="9994" width="14" style="4" bestFit="1" customWidth="1"/>
    <col min="9995" max="9995" width="15.85546875" style="4" bestFit="1" customWidth="1"/>
    <col min="9996" max="9996" width="16" style="4" bestFit="1" customWidth="1"/>
    <col min="9997" max="9997" width="16.5703125" style="4" customWidth="1"/>
    <col min="9998" max="9998" width="15.42578125" style="4" customWidth="1"/>
    <col min="9999" max="9999" width="15.140625" style="4" customWidth="1"/>
    <col min="10000" max="10000" width="14" style="4" customWidth="1"/>
    <col min="10001" max="10001" width="14.7109375" style="4" customWidth="1"/>
    <col min="10002" max="10002" width="14" style="4" customWidth="1"/>
    <col min="10003" max="10003" width="15" style="4" customWidth="1"/>
    <col min="10004" max="10008" width="0" style="4" hidden="1" customWidth="1"/>
    <col min="10009" max="10240" width="9.140625" style="4"/>
    <col min="10241" max="10241" width="5.5703125" style="4" customWidth="1"/>
    <col min="10242" max="10242" width="13.7109375" style="4" customWidth="1"/>
    <col min="10243" max="10243" width="12.5703125" style="4" customWidth="1"/>
    <col min="10244" max="10244" width="32.5703125" style="4" customWidth="1"/>
    <col min="10245" max="10245" width="12.5703125" style="4" customWidth="1"/>
    <col min="10246" max="10246" width="12" style="4" customWidth="1"/>
    <col min="10247" max="10247" width="15.85546875" style="4" bestFit="1" customWidth="1"/>
    <col min="10248" max="10250" width="14" style="4" bestFit="1" customWidth="1"/>
    <col min="10251" max="10251" width="15.85546875" style="4" bestFit="1" customWidth="1"/>
    <col min="10252" max="10252" width="16" style="4" bestFit="1" customWidth="1"/>
    <col min="10253" max="10253" width="16.5703125" style="4" customWidth="1"/>
    <col min="10254" max="10254" width="15.42578125" style="4" customWidth="1"/>
    <col min="10255" max="10255" width="15.140625" style="4" customWidth="1"/>
    <col min="10256" max="10256" width="14" style="4" customWidth="1"/>
    <col min="10257" max="10257" width="14.7109375" style="4" customWidth="1"/>
    <col min="10258" max="10258" width="14" style="4" customWidth="1"/>
    <col min="10259" max="10259" width="15" style="4" customWidth="1"/>
    <col min="10260" max="10264" width="0" style="4" hidden="1" customWidth="1"/>
    <col min="10265" max="10496" width="9.140625" style="4"/>
    <col min="10497" max="10497" width="5.5703125" style="4" customWidth="1"/>
    <col min="10498" max="10498" width="13.7109375" style="4" customWidth="1"/>
    <col min="10499" max="10499" width="12.5703125" style="4" customWidth="1"/>
    <col min="10500" max="10500" width="32.5703125" style="4" customWidth="1"/>
    <col min="10501" max="10501" width="12.5703125" style="4" customWidth="1"/>
    <col min="10502" max="10502" width="12" style="4" customWidth="1"/>
    <col min="10503" max="10503" width="15.85546875" style="4" bestFit="1" customWidth="1"/>
    <col min="10504" max="10506" width="14" style="4" bestFit="1" customWidth="1"/>
    <col min="10507" max="10507" width="15.85546875" style="4" bestFit="1" customWidth="1"/>
    <col min="10508" max="10508" width="16" style="4" bestFit="1" customWidth="1"/>
    <col min="10509" max="10509" width="16.5703125" style="4" customWidth="1"/>
    <col min="10510" max="10510" width="15.42578125" style="4" customWidth="1"/>
    <col min="10511" max="10511" width="15.140625" style="4" customWidth="1"/>
    <col min="10512" max="10512" width="14" style="4" customWidth="1"/>
    <col min="10513" max="10513" width="14.7109375" style="4" customWidth="1"/>
    <col min="10514" max="10514" width="14" style="4" customWidth="1"/>
    <col min="10515" max="10515" width="15" style="4" customWidth="1"/>
    <col min="10516" max="10520" width="0" style="4" hidden="1" customWidth="1"/>
    <col min="10521" max="10752" width="9.140625" style="4"/>
    <col min="10753" max="10753" width="5.5703125" style="4" customWidth="1"/>
    <col min="10754" max="10754" width="13.7109375" style="4" customWidth="1"/>
    <col min="10755" max="10755" width="12.5703125" style="4" customWidth="1"/>
    <col min="10756" max="10756" width="32.5703125" style="4" customWidth="1"/>
    <col min="10757" max="10757" width="12.5703125" style="4" customWidth="1"/>
    <col min="10758" max="10758" width="12" style="4" customWidth="1"/>
    <col min="10759" max="10759" width="15.85546875" style="4" bestFit="1" customWidth="1"/>
    <col min="10760" max="10762" width="14" style="4" bestFit="1" customWidth="1"/>
    <col min="10763" max="10763" width="15.85546875" style="4" bestFit="1" customWidth="1"/>
    <col min="10764" max="10764" width="16" style="4" bestFit="1" customWidth="1"/>
    <col min="10765" max="10765" width="16.5703125" style="4" customWidth="1"/>
    <col min="10766" max="10766" width="15.42578125" style="4" customWidth="1"/>
    <col min="10767" max="10767" width="15.140625" style="4" customWidth="1"/>
    <col min="10768" max="10768" width="14" style="4" customWidth="1"/>
    <col min="10769" max="10769" width="14.7109375" style="4" customWidth="1"/>
    <col min="10770" max="10770" width="14" style="4" customWidth="1"/>
    <col min="10771" max="10771" width="15" style="4" customWidth="1"/>
    <col min="10772" max="10776" width="0" style="4" hidden="1" customWidth="1"/>
    <col min="10777" max="11008" width="9.140625" style="4"/>
    <col min="11009" max="11009" width="5.5703125" style="4" customWidth="1"/>
    <col min="11010" max="11010" width="13.7109375" style="4" customWidth="1"/>
    <col min="11011" max="11011" width="12.5703125" style="4" customWidth="1"/>
    <col min="11012" max="11012" width="32.5703125" style="4" customWidth="1"/>
    <col min="11013" max="11013" width="12.5703125" style="4" customWidth="1"/>
    <col min="11014" max="11014" width="12" style="4" customWidth="1"/>
    <col min="11015" max="11015" width="15.85546875" style="4" bestFit="1" customWidth="1"/>
    <col min="11016" max="11018" width="14" style="4" bestFit="1" customWidth="1"/>
    <col min="11019" max="11019" width="15.85546875" style="4" bestFit="1" customWidth="1"/>
    <col min="11020" max="11020" width="16" style="4" bestFit="1" customWidth="1"/>
    <col min="11021" max="11021" width="16.5703125" style="4" customWidth="1"/>
    <col min="11022" max="11022" width="15.42578125" style="4" customWidth="1"/>
    <col min="11023" max="11023" width="15.140625" style="4" customWidth="1"/>
    <col min="11024" max="11024" width="14" style="4" customWidth="1"/>
    <col min="11025" max="11025" width="14.7109375" style="4" customWidth="1"/>
    <col min="11026" max="11026" width="14" style="4" customWidth="1"/>
    <col min="11027" max="11027" width="15" style="4" customWidth="1"/>
    <col min="11028" max="11032" width="0" style="4" hidden="1" customWidth="1"/>
    <col min="11033" max="11264" width="9.140625" style="4"/>
    <col min="11265" max="11265" width="5.5703125" style="4" customWidth="1"/>
    <col min="11266" max="11266" width="13.7109375" style="4" customWidth="1"/>
    <col min="11267" max="11267" width="12.5703125" style="4" customWidth="1"/>
    <col min="11268" max="11268" width="32.5703125" style="4" customWidth="1"/>
    <col min="11269" max="11269" width="12.5703125" style="4" customWidth="1"/>
    <col min="11270" max="11270" width="12" style="4" customWidth="1"/>
    <col min="11271" max="11271" width="15.85546875" style="4" bestFit="1" customWidth="1"/>
    <col min="11272" max="11274" width="14" style="4" bestFit="1" customWidth="1"/>
    <col min="11275" max="11275" width="15.85546875" style="4" bestFit="1" customWidth="1"/>
    <col min="11276" max="11276" width="16" style="4" bestFit="1" customWidth="1"/>
    <col min="11277" max="11277" width="16.5703125" style="4" customWidth="1"/>
    <col min="11278" max="11278" width="15.42578125" style="4" customWidth="1"/>
    <col min="11279" max="11279" width="15.140625" style="4" customWidth="1"/>
    <col min="11280" max="11280" width="14" style="4" customWidth="1"/>
    <col min="11281" max="11281" width="14.7109375" style="4" customWidth="1"/>
    <col min="11282" max="11282" width="14" style="4" customWidth="1"/>
    <col min="11283" max="11283" width="15" style="4" customWidth="1"/>
    <col min="11284" max="11288" width="0" style="4" hidden="1" customWidth="1"/>
    <col min="11289" max="11520" width="9.140625" style="4"/>
    <col min="11521" max="11521" width="5.5703125" style="4" customWidth="1"/>
    <col min="11522" max="11522" width="13.7109375" style="4" customWidth="1"/>
    <col min="11523" max="11523" width="12.5703125" style="4" customWidth="1"/>
    <col min="11524" max="11524" width="32.5703125" style="4" customWidth="1"/>
    <col min="11525" max="11525" width="12.5703125" style="4" customWidth="1"/>
    <col min="11526" max="11526" width="12" style="4" customWidth="1"/>
    <col min="11527" max="11527" width="15.85546875" style="4" bestFit="1" customWidth="1"/>
    <col min="11528" max="11530" width="14" style="4" bestFit="1" customWidth="1"/>
    <col min="11531" max="11531" width="15.85546875" style="4" bestFit="1" customWidth="1"/>
    <col min="11532" max="11532" width="16" style="4" bestFit="1" customWidth="1"/>
    <col min="11533" max="11533" width="16.5703125" style="4" customWidth="1"/>
    <col min="11534" max="11534" width="15.42578125" style="4" customWidth="1"/>
    <col min="11535" max="11535" width="15.140625" style="4" customWidth="1"/>
    <col min="11536" max="11536" width="14" style="4" customWidth="1"/>
    <col min="11537" max="11537" width="14.7109375" style="4" customWidth="1"/>
    <col min="11538" max="11538" width="14" style="4" customWidth="1"/>
    <col min="11539" max="11539" width="15" style="4" customWidth="1"/>
    <col min="11540" max="11544" width="0" style="4" hidden="1" customWidth="1"/>
    <col min="11545" max="11776" width="9.140625" style="4"/>
    <col min="11777" max="11777" width="5.5703125" style="4" customWidth="1"/>
    <col min="11778" max="11778" width="13.7109375" style="4" customWidth="1"/>
    <col min="11779" max="11779" width="12.5703125" style="4" customWidth="1"/>
    <col min="11780" max="11780" width="32.5703125" style="4" customWidth="1"/>
    <col min="11781" max="11781" width="12.5703125" style="4" customWidth="1"/>
    <col min="11782" max="11782" width="12" style="4" customWidth="1"/>
    <col min="11783" max="11783" width="15.85546875" style="4" bestFit="1" customWidth="1"/>
    <col min="11784" max="11786" width="14" style="4" bestFit="1" customWidth="1"/>
    <col min="11787" max="11787" width="15.85546875" style="4" bestFit="1" customWidth="1"/>
    <col min="11788" max="11788" width="16" style="4" bestFit="1" customWidth="1"/>
    <col min="11789" max="11789" width="16.5703125" style="4" customWidth="1"/>
    <col min="11790" max="11790" width="15.42578125" style="4" customWidth="1"/>
    <col min="11791" max="11791" width="15.140625" style="4" customWidth="1"/>
    <col min="11792" max="11792" width="14" style="4" customWidth="1"/>
    <col min="11793" max="11793" width="14.7109375" style="4" customWidth="1"/>
    <col min="11794" max="11794" width="14" style="4" customWidth="1"/>
    <col min="11795" max="11795" width="15" style="4" customWidth="1"/>
    <col min="11796" max="11800" width="0" style="4" hidden="1" customWidth="1"/>
    <col min="11801" max="12032" width="9.140625" style="4"/>
    <col min="12033" max="12033" width="5.5703125" style="4" customWidth="1"/>
    <col min="12034" max="12034" width="13.7109375" style="4" customWidth="1"/>
    <col min="12035" max="12035" width="12.5703125" style="4" customWidth="1"/>
    <col min="12036" max="12036" width="32.5703125" style="4" customWidth="1"/>
    <col min="12037" max="12037" width="12.5703125" style="4" customWidth="1"/>
    <col min="12038" max="12038" width="12" style="4" customWidth="1"/>
    <col min="12039" max="12039" width="15.85546875" style="4" bestFit="1" customWidth="1"/>
    <col min="12040" max="12042" width="14" style="4" bestFit="1" customWidth="1"/>
    <col min="12043" max="12043" width="15.85546875" style="4" bestFit="1" customWidth="1"/>
    <col min="12044" max="12044" width="16" style="4" bestFit="1" customWidth="1"/>
    <col min="12045" max="12045" width="16.5703125" style="4" customWidth="1"/>
    <col min="12046" max="12046" width="15.42578125" style="4" customWidth="1"/>
    <col min="12047" max="12047" width="15.140625" style="4" customWidth="1"/>
    <col min="12048" max="12048" width="14" style="4" customWidth="1"/>
    <col min="12049" max="12049" width="14.7109375" style="4" customWidth="1"/>
    <col min="12050" max="12050" width="14" style="4" customWidth="1"/>
    <col min="12051" max="12051" width="15" style="4" customWidth="1"/>
    <col min="12052" max="12056" width="0" style="4" hidden="1" customWidth="1"/>
    <col min="12057" max="12288" width="9.140625" style="4"/>
    <col min="12289" max="12289" width="5.5703125" style="4" customWidth="1"/>
    <col min="12290" max="12290" width="13.7109375" style="4" customWidth="1"/>
    <col min="12291" max="12291" width="12.5703125" style="4" customWidth="1"/>
    <col min="12292" max="12292" width="32.5703125" style="4" customWidth="1"/>
    <col min="12293" max="12293" width="12.5703125" style="4" customWidth="1"/>
    <col min="12294" max="12294" width="12" style="4" customWidth="1"/>
    <col min="12295" max="12295" width="15.85546875" style="4" bestFit="1" customWidth="1"/>
    <col min="12296" max="12298" width="14" style="4" bestFit="1" customWidth="1"/>
    <col min="12299" max="12299" width="15.85546875" style="4" bestFit="1" customWidth="1"/>
    <col min="12300" max="12300" width="16" style="4" bestFit="1" customWidth="1"/>
    <col min="12301" max="12301" width="16.5703125" style="4" customWidth="1"/>
    <col min="12302" max="12302" width="15.42578125" style="4" customWidth="1"/>
    <col min="12303" max="12303" width="15.140625" style="4" customWidth="1"/>
    <col min="12304" max="12304" width="14" style="4" customWidth="1"/>
    <col min="12305" max="12305" width="14.7109375" style="4" customWidth="1"/>
    <col min="12306" max="12306" width="14" style="4" customWidth="1"/>
    <col min="12307" max="12307" width="15" style="4" customWidth="1"/>
    <col min="12308" max="12312" width="0" style="4" hidden="1" customWidth="1"/>
    <col min="12313" max="12544" width="9.140625" style="4"/>
    <col min="12545" max="12545" width="5.5703125" style="4" customWidth="1"/>
    <col min="12546" max="12546" width="13.7109375" style="4" customWidth="1"/>
    <col min="12547" max="12547" width="12.5703125" style="4" customWidth="1"/>
    <col min="12548" max="12548" width="32.5703125" style="4" customWidth="1"/>
    <col min="12549" max="12549" width="12.5703125" style="4" customWidth="1"/>
    <col min="12550" max="12550" width="12" style="4" customWidth="1"/>
    <col min="12551" max="12551" width="15.85546875" style="4" bestFit="1" customWidth="1"/>
    <col min="12552" max="12554" width="14" style="4" bestFit="1" customWidth="1"/>
    <col min="12555" max="12555" width="15.85546875" style="4" bestFit="1" customWidth="1"/>
    <col min="12556" max="12556" width="16" style="4" bestFit="1" customWidth="1"/>
    <col min="12557" max="12557" width="16.5703125" style="4" customWidth="1"/>
    <col min="12558" max="12558" width="15.42578125" style="4" customWidth="1"/>
    <col min="12559" max="12559" width="15.140625" style="4" customWidth="1"/>
    <col min="12560" max="12560" width="14" style="4" customWidth="1"/>
    <col min="12561" max="12561" width="14.7109375" style="4" customWidth="1"/>
    <col min="12562" max="12562" width="14" style="4" customWidth="1"/>
    <col min="12563" max="12563" width="15" style="4" customWidth="1"/>
    <col min="12564" max="12568" width="0" style="4" hidden="1" customWidth="1"/>
    <col min="12569" max="12800" width="9.140625" style="4"/>
    <col min="12801" max="12801" width="5.5703125" style="4" customWidth="1"/>
    <col min="12802" max="12802" width="13.7109375" style="4" customWidth="1"/>
    <col min="12803" max="12803" width="12.5703125" style="4" customWidth="1"/>
    <col min="12804" max="12804" width="32.5703125" style="4" customWidth="1"/>
    <col min="12805" max="12805" width="12.5703125" style="4" customWidth="1"/>
    <col min="12806" max="12806" width="12" style="4" customWidth="1"/>
    <col min="12807" max="12807" width="15.85546875" style="4" bestFit="1" customWidth="1"/>
    <col min="12808" max="12810" width="14" style="4" bestFit="1" customWidth="1"/>
    <col min="12811" max="12811" width="15.85546875" style="4" bestFit="1" customWidth="1"/>
    <col min="12812" max="12812" width="16" style="4" bestFit="1" customWidth="1"/>
    <col min="12813" max="12813" width="16.5703125" style="4" customWidth="1"/>
    <col min="12814" max="12814" width="15.42578125" style="4" customWidth="1"/>
    <col min="12815" max="12815" width="15.140625" style="4" customWidth="1"/>
    <col min="12816" max="12816" width="14" style="4" customWidth="1"/>
    <col min="12817" max="12817" width="14.7109375" style="4" customWidth="1"/>
    <col min="12818" max="12818" width="14" style="4" customWidth="1"/>
    <col min="12819" max="12819" width="15" style="4" customWidth="1"/>
    <col min="12820" max="12824" width="0" style="4" hidden="1" customWidth="1"/>
    <col min="12825" max="13056" width="9.140625" style="4"/>
    <col min="13057" max="13057" width="5.5703125" style="4" customWidth="1"/>
    <col min="13058" max="13058" width="13.7109375" style="4" customWidth="1"/>
    <col min="13059" max="13059" width="12.5703125" style="4" customWidth="1"/>
    <col min="13060" max="13060" width="32.5703125" style="4" customWidth="1"/>
    <col min="13061" max="13061" width="12.5703125" style="4" customWidth="1"/>
    <col min="13062" max="13062" width="12" style="4" customWidth="1"/>
    <col min="13063" max="13063" width="15.85546875" style="4" bestFit="1" customWidth="1"/>
    <col min="13064" max="13066" width="14" style="4" bestFit="1" customWidth="1"/>
    <col min="13067" max="13067" width="15.85546875" style="4" bestFit="1" customWidth="1"/>
    <col min="13068" max="13068" width="16" style="4" bestFit="1" customWidth="1"/>
    <col min="13069" max="13069" width="16.5703125" style="4" customWidth="1"/>
    <col min="13070" max="13070" width="15.42578125" style="4" customWidth="1"/>
    <col min="13071" max="13071" width="15.140625" style="4" customWidth="1"/>
    <col min="13072" max="13072" width="14" style="4" customWidth="1"/>
    <col min="13073" max="13073" width="14.7109375" style="4" customWidth="1"/>
    <col min="13074" max="13074" width="14" style="4" customWidth="1"/>
    <col min="13075" max="13075" width="15" style="4" customWidth="1"/>
    <col min="13076" max="13080" width="0" style="4" hidden="1" customWidth="1"/>
    <col min="13081" max="13312" width="9.140625" style="4"/>
    <col min="13313" max="13313" width="5.5703125" style="4" customWidth="1"/>
    <col min="13314" max="13314" width="13.7109375" style="4" customWidth="1"/>
    <col min="13315" max="13315" width="12.5703125" style="4" customWidth="1"/>
    <col min="13316" max="13316" width="32.5703125" style="4" customWidth="1"/>
    <col min="13317" max="13317" width="12.5703125" style="4" customWidth="1"/>
    <col min="13318" max="13318" width="12" style="4" customWidth="1"/>
    <col min="13319" max="13319" width="15.85546875" style="4" bestFit="1" customWidth="1"/>
    <col min="13320" max="13322" width="14" style="4" bestFit="1" customWidth="1"/>
    <col min="13323" max="13323" width="15.85546875" style="4" bestFit="1" customWidth="1"/>
    <col min="13324" max="13324" width="16" style="4" bestFit="1" customWidth="1"/>
    <col min="13325" max="13325" width="16.5703125" style="4" customWidth="1"/>
    <col min="13326" max="13326" width="15.42578125" style="4" customWidth="1"/>
    <col min="13327" max="13327" width="15.140625" style="4" customWidth="1"/>
    <col min="13328" max="13328" width="14" style="4" customWidth="1"/>
    <col min="13329" max="13329" width="14.7109375" style="4" customWidth="1"/>
    <col min="13330" max="13330" width="14" style="4" customWidth="1"/>
    <col min="13331" max="13331" width="15" style="4" customWidth="1"/>
    <col min="13332" max="13336" width="0" style="4" hidden="1" customWidth="1"/>
    <col min="13337" max="13568" width="9.140625" style="4"/>
    <col min="13569" max="13569" width="5.5703125" style="4" customWidth="1"/>
    <col min="13570" max="13570" width="13.7109375" style="4" customWidth="1"/>
    <col min="13571" max="13571" width="12.5703125" style="4" customWidth="1"/>
    <col min="13572" max="13572" width="32.5703125" style="4" customWidth="1"/>
    <col min="13573" max="13573" width="12.5703125" style="4" customWidth="1"/>
    <col min="13574" max="13574" width="12" style="4" customWidth="1"/>
    <col min="13575" max="13575" width="15.85546875" style="4" bestFit="1" customWidth="1"/>
    <col min="13576" max="13578" width="14" style="4" bestFit="1" customWidth="1"/>
    <col min="13579" max="13579" width="15.85546875" style="4" bestFit="1" customWidth="1"/>
    <col min="13580" max="13580" width="16" style="4" bestFit="1" customWidth="1"/>
    <col min="13581" max="13581" width="16.5703125" style="4" customWidth="1"/>
    <col min="13582" max="13582" width="15.42578125" style="4" customWidth="1"/>
    <col min="13583" max="13583" width="15.140625" style="4" customWidth="1"/>
    <col min="13584" max="13584" width="14" style="4" customWidth="1"/>
    <col min="13585" max="13585" width="14.7109375" style="4" customWidth="1"/>
    <col min="13586" max="13586" width="14" style="4" customWidth="1"/>
    <col min="13587" max="13587" width="15" style="4" customWidth="1"/>
    <col min="13588" max="13592" width="0" style="4" hidden="1" customWidth="1"/>
    <col min="13593" max="13824" width="9.140625" style="4"/>
    <col min="13825" max="13825" width="5.5703125" style="4" customWidth="1"/>
    <col min="13826" max="13826" width="13.7109375" style="4" customWidth="1"/>
    <col min="13827" max="13827" width="12.5703125" style="4" customWidth="1"/>
    <col min="13828" max="13828" width="32.5703125" style="4" customWidth="1"/>
    <col min="13829" max="13829" width="12.5703125" style="4" customWidth="1"/>
    <col min="13830" max="13830" width="12" style="4" customWidth="1"/>
    <col min="13831" max="13831" width="15.85546875" style="4" bestFit="1" customWidth="1"/>
    <col min="13832" max="13834" width="14" style="4" bestFit="1" customWidth="1"/>
    <col min="13835" max="13835" width="15.85546875" style="4" bestFit="1" customWidth="1"/>
    <col min="13836" max="13836" width="16" style="4" bestFit="1" customWidth="1"/>
    <col min="13837" max="13837" width="16.5703125" style="4" customWidth="1"/>
    <col min="13838" max="13838" width="15.42578125" style="4" customWidth="1"/>
    <col min="13839" max="13839" width="15.140625" style="4" customWidth="1"/>
    <col min="13840" max="13840" width="14" style="4" customWidth="1"/>
    <col min="13841" max="13841" width="14.7109375" style="4" customWidth="1"/>
    <col min="13842" max="13842" width="14" style="4" customWidth="1"/>
    <col min="13843" max="13843" width="15" style="4" customWidth="1"/>
    <col min="13844" max="13848" width="0" style="4" hidden="1" customWidth="1"/>
    <col min="13849" max="14080" width="9.140625" style="4"/>
    <col min="14081" max="14081" width="5.5703125" style="4" customWidth="1"/>
    <col min="14082" max="14082" width="13.7109375" style="4" customWidth="1"/>
    <col min="14083" max="14083" width="12.5703125" style="4" customWidth="1"/>
    <col min="14084" max="14084" width="32.5703125" style="4" customWidth="1"/>
    <col min="14085" max="14085" width="12.5703125" style="4" customWidth="1"/>
    <col min="14086" max="14086" width="12" style="4" customWidth="1"/>
    <col min="14087" max="14087" width="15.85546875" style="4" bestFit="1" customWidth="1"/>
    <col min="14088" max="14090" width="14" style="4" bestFit="1" customWidth="1"/>
    <col min="14091" max="14091" width="15.85546875" style="4" bestFit="1" customWidth="1"/>
    <col min="14092" max="14092" width="16" style="4" bestFit="1" customWidth="1"/>
    <col min="14093" max="14093" width="16.5703125" style="4" customWidth="1"/>
    <col min="14094" max="14094" width="15.42578125" style="4" customWidth="1"/>
    <col min="14095" max="14095" width="15.140625" style="4" customWidth="1"/>
    <col min="14096" max="14096" width="14" style="4" customWidth="1"/>
    <col min="14097" max="14097" width="14.7109375" style="4" customWidth="1"/>
    <col min="14098" max="14098" width="14" style="4" customWidth="1"/>
    <col min="14099" max="14099" width="15" style="4" customWidth="1"/>
    <col min="14100" max="14104" width="0" style="4" hidden="1" customWidth="1"/>
    <col min="14105" max="14336" width="9.140625" style="4"/>
    <col min="14337" max="14337" width="5.5703125" style="4" customWidth="1"/>
    <col min="14338" max="14338" width="13.7109375" style="4" customWidth="1"/>
    <col min="14339" max="14339" width="12.5703125" style="4" customWidth="1"/>
    <col min="14340" max="14340" width="32.5703125" style="4" customWidth="1"/>
    <col min="14341" max="14341" width="12.5703125" style="4" customWidth="1"/>
    <col min="14342" max="14342" width="12" style="4" customWidth="1"/>
    <col min="14343" max="14343" width="15.85546875" style="4" bestFit="1" customWidth="1"/>
    <col min="14344" max="14346" width="14" style="4" bestFit="1" customWidth="1"/>
    <col min="14347" max="14347" width="15.85546875" style="4" bestFit="1" customWidth="1"/>
    <col min="14348" max="14348" width="16" style="4" bestFit="1" customWidth="1"/>
    <col min="14349" max="14349" width="16.5703125" style="4" customWidth="1"/>
    <col min="14350" max="14350" width="15.42578125" style="4" customWidth="1"/>
    <col min="14351" max="14351" width="15.140625" style="4" customWidth="1"/>
    <col min="14352" max="14352" width="14" style="4" customWidth="1"/>
    <col min="14353" max="14353" width="14.7109375" style="4" customWidth="1"/>
    <col min="14354" max="14354" width="14" style="4" customWidth="1"/>
    <col min="14355" max="14355" width="15" style="4" customWidth="1"/>
    <col min="14356" max="14360" width="0" style="4" hidden="1" customWidth="1"/>
    <col min="14361" max="14592" width="9.140625" style="4"/>
    <col min="14593" max="14593" width="5.5703125" style="4" customWidth="1"/>
    <col min="14594" max="14594" width="13.7109375" style="4" customWidth="1"/>
    <col min="14595" max="14595" width="12.5703125" style="4" customWidth="1"/>
    <col min="14596" max="14596" width="32.5703125" style="4" customWidth="1"/>
    <col min="14597" max="14597" width="12.5703125" style="4" customWidth="1"/>
    <col min="14598" max="14598" width="12" style="4" customWidth="1"/>
    <col min="14599" max="14599" width="15.85546875" style="4" bestFit="1" customWidth="1"/>
    <col min="14600" max="14602" width="14" style="4" bestFit="1" customWidth="1"/>
    <col min="14603" max="14603" width="15.85546875" style="4" bestFit="1" customWidth="1"/>
    <col min="14604" max="14604" width="16" style="4" bestFit="1" customWidth="1"/>
    <col min="14605" max="14605" width="16.5703125" style="4" customWidth="1"/>
    <col min="14606" max="14606" width="15.42578125" style="4" customWidth="1"/>
    <col min="14607" max="14607" width="15.140625" style="4" customWidth="1"/>
    <col min="14608" max="14608" width="14" style="4" customWidth="1"/>
    <col min="14609" max="14609" width="14.7109375" style="4" customWidth="1"/>
    <col min="14610" max="14610" width="14" style="4" customWidth="1"/>
    <col min="14611" max="14611" width="15" style="4" customWidth="1"/>
    <col min="14612" max="14616" width="0" style="4" hidden="1" customWidth="1"/>
    <col min="14617" max="14848" width="9.140625" style="4"/>
    <col min="14849" max="14849" width="5.5703125" style="4" customWidth="1"/>
    <col min="14850" max="14850" width="13.7109375" style="4" customWidth="1"/>
    <col min="14851" max="14851" width="12.5703125" style="4" customWidth="1"/>
    <col min="14852" max="14852" width="32.5703125" style="4" customWidth="1"/>
    <col min="14853" max="14853" width="12.5703125" style="4" customWidth="1"/>
    <col min="14854" max="14854" width="12" style="4" customWidth="1"/>
    <col min="14855" max="14855" width="15.85546875" style="4" bestFit="1" customWidth="1"/>
    <col min="14856" max="14858" width="14" style="4" bestFit="1" customWidth="1"/>
    <col min="14859" max="14859" width="15.85546875" style="4" bestFit="1" customWidth="1"/>
    <col min="14860" max="14860" width="16" style="4" bestFit="1" customWidth="1"/>
    <col min="14861" max="14861" width="16.5703125" style="4" customWidth="1"/>
    <col min="14862" max="14862" width="15.42578125" style="4" customWidth="1"/>
    <col min="14863" max="14863" width="15.140625" style="4" customWidth="1"/>
    <col min="14864" max="14864" width="14" style="4" customWidth="1"/>
    <col min="14865" max="14865" width="14.7109375" style="4" customWidth="1"/>
    <col min="14866" max="14866" width="14" style="4" customWidth="1"/>
    <col min="14867" max="14867" width="15" style="4" customWidth="1"/>
    <col min="14868" max="14872" width="0" style="4" hidden="1" customWidth="1"/>
    <col min="14873" max="15104" width="9.140625" style="4"/>
    <col min="15105" max="15105" width="5.5703125" style="4" customWidth="1"/>
    <col min="15106" max="15106" width="13.7109375" style="4" customWidth="1"/>
    <col min="15107" max="15107" width="12.5703125" style="4" customWidth="1"/>
    <col min="15108" max="15108" width="32.5703125" style="4" customWidth="1"/>
    <col min="15109" max="15109" width="12.5703125" style="4" customWidth="1"/>
    <col min="15110" max="15110" width="12" style="4" customWidth="1"/>
    <col min="15111" max="15111" width="15.85546875" style="4" bestFit="1" customWidth="1"/>
    <col min="15112" max="15114" width="14" style="4" bestFit="1" customWidth="1"/>
    <col min="15115" max="15115" width="15.85546875" style="4" bestFit="1" customWidth="1"/>
    <col min="15116" max="15116" width="16" style="4" bestFit="1" customWidth="1"/>
    <col min="15117" max="15117" width="16.5703125" style="4" customWidth="1"/>
    <col min="15118" max="15118" width="15.42578125" style="4" customWidth="1"/>
    <col min="15119" max="15119" width="15.140625" style="4" customWidth="1"/>
    <col min="15120" max="15120" width="14" style="4" customWidth="1"/>
    <col min="15121" max="15121" width="14.7109375" style="4" customWidth="1"/>
    <col min="15122" max="15122" width="14" style="4" customWidth="1"/>
    <col min="15123" max="15123" width="15" style="4" customWidth="1"/>
    <col min="15124" max="15128" width="0" style="4" hidden="1" customWidth="1"/>
    <col min="15129" max="15360" width="9.140625" style="4"/>
    <col min="15361" max="15361" width="5.5703125" style="4" customWidth="1"/>
    <col min="15362" max="15362" width="13.7109375" style="4" customWidth="1"/>
    <col min="15363" max="15363" width="12.5703125" style="4" customWidth="1"/>
    <col min="15364" max="15364" width="32.5703125" style="4" customWidth="1"/>
    <col min="15365" max="15365" width="12.5703125" style="4" customWidth="1"/>
    <col min="15366" max="15366" width="12" style="4" customWidth="1"/>
    <col min="15367" max="15367" width="15.85546875" style="4" bestFit="1" customWidth="1"/>
    <col min="15368" max="15370" width="14" style="4" bestFit="1" customWidth="1"/>
    <col min="15371" max="15371" width="15.85546875" style="4" bestFit="1" customWidth="1"/>
    <col min="15372" max="15372" width="16" style="4" bestFit="1" customWidth="1"/>
    <col min="15373" max="15373" width="16.5703125" style="4" customWidth="1"/>
    <col min="15374" max="15374" width="15.42578125" style="4" customWidth="1"/>
    <col min="15375" max="15375" width="15.140625" style="4" customWidth="1"/>
    <col min="15376" max="15376" width="14" style="4" customWidth="1"/>
    <col min="15377" max="15377" width="14.7109375" style="4" customWidth="1"/>
    <col min="15378" max="15378" width="14" style="4" customWidth="1"/>
    <col min="15379" max="15379" width="15" style="4" customWidth="1"/>
    <col min="15380" max="15384" width="0" style="4" hidden="1" customWidth="1"/>
    <col min="15385" max="15616" width="9.140625" style="4"/>
    <col min="15617" max="15617" width="5.5703125" style="4" customWidth="1"/>
    <col min="15618" max="15618" width="13.7109375" style="4" customWidth="1"/>
    <col min="15619" max="15619" width="12.5703125" style="4" customWidth="1"/>
    <col min="15620" max="15620" width="32.5703125" style="4" customWidth="1"/>
    <col min="15621" max="15621" width="12.5703125" style="4" customWidth="1"/>
    <col min="15622" max="15622" width="12" style="4" customWidth="1"/>
    <col min="15623" max="15623" width="15.85546875" style="4" bestFit="1" customWidth="1"/>
    <col min="15624" max="15626" width="14" style="4" bestFit="1" customWidth="1"/>
    <col min="15627" max="15627" width="15.85546875" style="4" bestFit="1" customWidth="1"/>
    <col min="15628" max="15628" width="16" style="4" bestFit="1" customWidth="1"/>
    <col min="15629" max="15629" width="16.5703125" style="4" customWidth="1"/>
    <col min="15630" max="15630" width="15.42578125" style="4" customWidth="1"/>
    <col min="15631" max="15631" width="15.140625" style="4" customWidth="1"/>
    <col min="15632" max="15632" width="14" style="4" customWidth="1"/>
    <col min="15633" max="15633" width="14.7109375" style="4" customWidth="1"/>
    <col min="15634" max="15634" width="14" style="4" customWidth="1"/>
    <col min="15635" max="15635" width="15" style="4" customWidth="1"/>
    <col min="15636" max="15640" width="0" style="4" hidden="1" customWidth="1"/>
    <col min="15641" max="15872" width="9.140625" style="4"/>
    <col min="15873" max="15873" width="5.5703125" style="4" customWidth="1"/>
    <col min="15874" max="15874" width="13.7109375" style="4" customWidth="1"/>
    <col min="15875" max="15875" width="12.5703125" style="4" customWidth="1"/>
    <col min="15876" max="15876" width="32.5703125" style="4" customWidth="1"/>
    <col min="15877" max="15877" width="12.5703125" style="4" customWidth="1"/>
    <col min="15878" max="15878" width="12" style="4" customWidth="1"/>
    <col min="15879" max="15879" width="15.85546875" style="4" bestFit="1" customWidth="1"/>
    <col min="15880" max="15882" width="14" style="4" bestFit="1" customWidth="1"/>
    <col min="15883" max="15883" width="15.85546875" style="4" bestFit="1" customWidth="1"/>
    <col min="15884" max="15884" width="16" style="4" bestFit="1" customWidth="1"/>
    <col min="15885" max="15885" width="16.5703125" style="4" customWidth="1"/>
    <col min="15886" max="15886" width="15.42578125" style="4" customWidth="1"/>
    <col min="15887" max="15887" width="15.140625" style="4" customWidth="1"/>
    <col min="15888" max="15888" width="14" style="4" customWidth="1"/>
    <col min="15889" max="15889" width="14.7109375" style="4" customWidth="1"/>
    <col min="15890" max="15890" width="14" style="4" customWidth="1"/>
    <col min="15891" max="15891" width="15" style="4" customWidth="1"/>
    <col min="15892" max="15896" width="0" style="4" hidden="1" customWidth="1"/>
    <col min="15897" max="16128" width="9.140625" style="4"/>
    <col min="16129" max="16129" width="5.5703125" style="4" customWidth="1"/>
    <col min="16130" max="16130" width="13.7109375" style="4" customWidth="1"/>
    <col min="16131" max="16131" width="12.5703125" style="4" customWidth="1"/>
    <col min="16132" max="16132" width="32.5703125" style="4" customWidth="1"/>
    <col min="16133" max="16133" width="12.5703125" style="4" customWidth="1"/>
    <col min="16134" max="16134" width="12" style="4" customWidth="1"/>
    <col min="16135" max="16135" width="15.85546875" style="4" bestFit="1" customWidth="1"/>
    <col min="16136" max="16138" width="14" style="4" bestFit="1" customWidth="1"/>
    <col min="16139" max="16139" width="15.85546875" style="4" bestFit="1" customWidth="1"/>
    <col min="16140" max="16140" width="16" style="4" bestFit="1" customWidth="1"/>
    <col min="16141" max="16141" width="16.5703125" style="4" customWidth="1"/>
    <col min="16142" max="16142" width="15.42578125" style="4" customWidth="1"/>
    <col min="16143" max="16143" width="15.140625" style="4" customWidth="1"/>
    <col min="16144" max="16144" width="14" style="4" customWidth="1"/>
    <col min="16145" max="16145" width="14.7109375" style="4" customWidth="1"/>
    <col min="16146" max="16146" width="14" style="4" customWidth="1"/>
    <col min="16147" max="16147" width="15" style="4" customWidth="1"/>
    <col min="16148" max="16152" width="0" style="4" hidden="1" customWidth="1"/>
    <col min="16153" max="16384" width="9.140625" style="4"/>
  </cols>
  <sheetData>
    <row r="1" spans="1:24" ht="19.5" customHeight="1">
      <c r="A1" s="45"/>
      <c r="B1" s="45"/>
      <c r="C1" s="45"/>
      <c r="D1" s="45"/>
      <c r="E1" s="46"/>
      <c r="F1" s="46"/>
      <c r="G1" s="715" t="s">
        <v>285</v>
      </c>
      <c r="H1" s="715"/>
      <c r="I1" s="715"/>
      <c r="J1" s="715"/>
      <c r="K1" s="715"/>
      <c r="L1" s="715"/>
      <c r="M1" s="715"/>
      <c r="N1" s="715"/>
      <c r="O1" s="346"/>
      <c r="P1" s="46"/>
      <c r="Q1" s="716" t="s">
        <v>66</v>
      </c>
      <c r="R1" s="716"/>
      <c r="S1" s="46"/>
      <c r="T1" s="46"/>
      <c r="U1" s="46"/>
      <c r="V1" s="46"/>
      <c r="W1" s="716" t="s">
        <v>66</v>
      </c>
      <c r="X1" s="716"/>
    </row>
    <row r="2" spans="1:24" ht="19.5" customHeight="1">
      <c r="A2" s="45"/>
      <c r="B2" s="45"/>
      <c r="C2" s="45"/>
      <c r="D2" s="45"/>
      <c r="E2" s="46"/>
      <c r="F2" s="46"/>
      <c r="G2" s="46"/>
      <c r="H2" s="717" t="s">
        <v>2</v>
      </c>
      <c r="I2" s="717"/>
      <c r="J2" s="717"/>
      <c r="K2" s="717"/>
      <c r="L2" s="717"/>
      <c r="M2" s="347"/>
      <c r="N2" s="348"/>
      <c r="O2" s="348"/>
      <c r="P2" s="348"/>
      <c r="Q2" s="716" t="s">
        <v>67</v>
      </c>
      <c r="R2" s="716"/>
      <c r="S2" s="46"/>
      <c r="T2" s="46"/>
      <c r="U2" s="46"/>
      <c r="V2" s="46"/>
      <c r="W2" s="716" t="s">
        <v>67</v>
      </c>
      <c r="X2" s="716"/>
    </row>
    <row r="3" spans="1:24" ht="25.5" customHeight="1">
      <c r="A3" s="349" t="s">
        <v>3</v>
      </c>
      <c r="B3" s="32" t="s">
        <v>4</v>
      </c>
      <c r="C3" s="101" t="s">
        <v>5</v>
      </c>
      <c r="D3" s="350" t="s">
        <v>6</v>
      </c>
      <c r="E3" s="351" t="s">
        <v>7</v>
      </c>
      <c r="F3" s="349"/>
      <c r="G3" s="352" t="s">
        <v>9</v>
      </c>
      <c r="H3" s="352" t="s">
        <v>10</v>
      </c>
      <c r="I3" s="352" t="s">
        <v>35</v>
      </c>
      <c r="J3" s="352" t="s">
        <v>36</v>
      </c>
      <c r="K3" s="352" t="s">
        <v>38</v>
      </c>
      <c r="L3" s="352" t="s">
        <v>39</v>
      </c>
      <c r="M3" s="352" t="s">
        <v>40</v>
      </c>
      <c r="N3" s="352" t="s">
        <v>41</v>
      </c>
      <c r="O3" s="352" t="s">
        <v>42</v>
      </c>
      <c r="P3" s="352" t="s">
        <v>43</v>
      </c>
      <c r="Q3" s="352" t="s">
        <v>44</v>
      </c>
      <c r="R3" s="352" t="s">
        <v>45</v>
      </c>
      <c r="S3" s="352" t="s">
        <v>46</v>
      </c>
      <c r="T3" s="45"/>
      <c r="U3" s="45"/>
      <c r="V3" s="349"/>
      <c r="W3" s="349"/>
      <c r="X3" s="349"/>
    </row>
    <row r="4" spans="1:24" ht="30" hidden="1" customHeight="1">
      <c r="A4" s="570">
        <v>1</v>
      </c>
      <c r="B4" s="718" t="s">
        <v>286</v>
      </c>
      <c r="C4" s="567" t="s">
        <v>11</v>
      </c>
      <c r="D4" s="720" t="s">
        <v>287</v>
      </c>
      <c r="E4" s="722" t="s">
        <v>273</v>
      </c>
      <c r="F4" s="10" t="s">
        <v>12</v>
      </c>
      <c r="G4" s="353" t="s">
        <v>274</v>
      </c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4"/>
      <c r="U4" s="354"/>
      <c r="V4" s="354"/>
      <c r="W4" s="354"/>
      <c r="X4" s="355"/>
    </row>
    <row r="5" spans="1:24" ht="30" hidden="1" customHeight="1">
      <c r="A5" s="570"/>
      <c r="B5" s="719"/>
      <c r="C5" s="567"/>
      <c r="D5" s="721"/>
      <c r="E5" s="722"/>
      <c r="F5" s="10" t="s">
        <v>13</v>
      </c>
      <c r="G5" s="353" t="str">
        <f>IF(G4&gt;=0,"Đạt ","Không đạt ")</f>
        <v xml:space="preserve">Đạt </v>
      </c>
      <c r="H5" s="353"/>
      <c r="I5" s="353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6"/>
      <c r="U5" s="356"/>
      <c r="V5" s="356"/>
      <c r="W5" s="356"/>
      <c r="X5" s="357"/>
    </row>
    <row r="6" spans="1:24" ht="30" hidden="1" customHeight="1">
      <c r="A6" s="570">
        <v>2</v>
      </c>
      <c r="B6" s="723" t="s">
        <v>288</v>
      </c>
      <c r="C6" s="567" t="s">
        <v>11</v>
      </c>
      <c r="D6" s="568" t="s">
        <v>289</v>
      </c>
      <c r="E6" s="722" t="s">
        <v>273</v>
      </c>
      <c r="F6" s="10" t="s">
        <v>12</v>
      </c>
      <c r="G6" s="353" t="s">
        <v>274</v>
      </c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3"/>
      <c r="S6" s="353"/>
      <c r="T6" s="8"/>
      <c r="U6" s="8"/>
      <c r="V6" s="8"/>
      <c r="W6" s="8"/>
      <c r="X6" s="358"/>
    </row>
    <row r="7" spans="1:24" ht="30" hidden="1" customHeight="1">
      <c r="A7" s="570"/>
      <c r="B7" s="723"/>
      <c r="C7" s="567"/>
      <c r="D7" s="568"/>
      <c r="E7" s="722"/>
      <c r="F7" s="10" t="s">
        <v>13</v>
      </c>
      <c r="G7" s="353" t="str">
        <f>IF(G6&gt;=0,"Đạt ","Không đạt ")</f>
        <v xml:space="preserve">Đạt </v>
      </c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6"/>
      <c r="U7" s="356"/>
      <c r="V7" s="356"/>
      <c r="W7" s="356"/>
      <c r="X7" s="357"/>
    </row>
    <row r="8" spans="1:24" ht="30" hidden="1" customHeight="1">
      <c r="A8" s="570">
        <v>3</v>
      </c>
      <c r="B8" s="565" t="s">
        <v>290</v>
      </c>
      <c r="C8" s="567" t="s">
        <v>11</v>
      </c>
      <c r="D8" s="568" t="s">
        <v>221</v>
      </c>
      <c r="E8" s="572" t="s">
        <v>14</v>
      </c>
      <c r="F8" s="10" t="s">
        <v>12</v>
      </c>
      <c r="G8" s="353"/>
      <c r="H8" s="353"/>
      <c r="I8" s="353"/>
      <c r="J8" s="353"/>
      <c r="K8" s="353"/>
      <c r="L8" s="353"/>
      <c r="M8" s="353">
        <v>0</v>
      </c>
      <c r="N8" s="353"/>
      <c r="O8" s="353"/>
      <c r="P8" s="353"/>
      <c r="Q8" s="353"/>
      <c r="R8" s="353"/>
      <c r="S8" s="353"/>
      <c r="T8" s="8"/>
      <c r="U8" s="8"/>
      <c r="V8" s="8"/>
      <c r="W8" s="8"/>
      <c r="X8" s="358"/>
    </row>
    <row r="9" spans="1:24" ht="30" hidden="1" customHeight="1">
      <c r="A9" s="570"/>
      <c r="B9" s="565"/>
      <c r="C9" s="567"/>
      <c r="D9" s="568"/>
      <c r="E9" s="572"/>
      <c r="F9" s="10" t="s">
        <v>13</v>
      </c>
      <c r="G9" s="353"/>
      <c r="H9" s="353"/>
      <c r="I9" s="353"/>
      <c r="J9" s="353"/>
      <c r="K9" s="353"/>
      <c r="L9" s="353"/>
      <c r="M9" s="353" t="str">
        <f>IF(M8&lt;=0,"đạt ","ko đạt ")</f>
        <v xml:space="preserve">đạt </v>
      </c>
      <c r="N9" s="353"/>
      <c r="O9" s="353"/>
      <c r="P9" s="353"/>
      <c r="Q9" s="353"/>
      <c r="R9" s="353"/>
      <c r="S9" s="353"/>
      <c r="T9" s="356"/>
      <c r="U9" s="356"/>
      <c r="V9" s="356"/>
      <c r="W9" s="356"/>
      <c r="X9" s="357"/>
    </row>
    <row r="10" spans="1:24" ht="30" hidden="1" customHeight="1">
      <c r="A10" s="570"/>
      <c r="B10" s="565"/>
      <c r="C10" s="567" t="s">
        <v>11</v>
      </c>
      <c r="D10" s="568" t="s">
        <v>15</v>
      </c>
      <c r="E10" s="572" t="s">
        <v>14</v>
      </c>
      <c r="F10" s="10" t="s">
        <v>12</v>
      </c>
      <c r="G10" s="353"/>
      <c r="H10" s="353"/>
      <c r="I10" s="353"/>
      <c r="J10" s="353"/>
      <c r="K10" s="353"/>
      <c r="L10" s="353"/>
      <c r="M10" s="353">
        <v>0</v>
      </c>
      <c r="N10" s="353"/>
      <c r="O10" s="353"/>
      <c r="P10" s="353"/>
      <c r="Q10" s="353"/>
      <c r="R10" s="353"/>
      <c r="S10" s="353"/>
      <c r="T10" s="8"/>
      <c r="U10" s="8"/>
      <c r="V10" s="8"/>
      <c r="W10" s="8"/>
      <c r="X10" s="358"/>
    </row>
    <row r="11" spans="1:24" ht="30" hidden="1" customHeight="1">
      <c r="A11" s="570"/>
      <c r="B11" s="565"/>
      <c r="C11" s="567"/>
      <c r="D11" s="568"/>
      <c r="E11" s="572"/>
      <c r="F11" s="10" t="s">
        <v>13</v>
      </c>
      <c r="G11" s="353"/>
      <c r="H11" s="353"/>
      <c r="I11" s="353"/>
      <c r="J11" s="353"/>
      <c r="K11" s="353"/>
      <c r="L11" s="353"/>
      <c r="M11" s="353" t="str">
        <f>IF(M10&lt;=0,"đạt ","ko đạt ")</f>
        <v xml:space="preserve">đạt </v>
      </c>
      <c r="N11" s="353"/>
      <c r="O11" s="353"/>
      <c r="P11" s="353"/>
      <c r="Q11" s="353"/>
      <c r="R11" s="353"/>
      <c r="S11" s="353"/>
      <c r="T11" s="356"/>
      <c r="U11" s="356"/>
      <c r="V11" s="356"/>
      <c r="W11" s="356"/>
      <c r="X11" s="357"/>
    </row>
    <row r="12" spans="1:24" ht="30" hidden="1" customHeight="1">
      <c r="A12" s="570">
        <v>4</v>
      </c>
      <c r="B12" s="565" t="s">
        <v>16</v>
      </c>
      <c r="C12" s="567" t="s">
        <v>11</v>
      </c>
      <c r="D12" s="568" t="s">
        <v>15</v>
      </c>
      <c r="E12" s="572" t="s">
        <v>14</v>
      </c>
      <c r="F12" s="10" t="s">
        <v>12</v>
      </c>
      <c r="G12" s="353"/>
      <c r="H12" s="353"/>
      <c r="I12" s="353"/>
      <c r="J12" s="353"/>
      <c r="K12" s="353"/>
      <c r="L12" s="353"/>
      <c r="M12" s="353">
        <v>0</v>
      </c>
      <c r="N12" s="353"/>
      <c r="O12" s="353"/>
      <c r="P12" s="353"/>
      <c r="Q12" s="353"/>
      <c r="R12" s="353"/>
      <c r="S12" s="353"/>
      <c r="T12" s="8"/>
      <c r="U12" s="8"/>
      <c r="V12" s="8"/>
      <c r="W12" s="8"/>
      <c r="X12" s="358"/>
    </row>
    <row r="13" spans="1:24" ht="30" hidden="1" customHeight="1">
      <c r="A13" s="570"/>
      <c r="B13" s="565"/>
      <c r="C13" s="567"/>
      <c r="D13" s="568"/>
      <c r="E13" s="572"/>
      <c r="F13" s="10" t="s">
        <v>13</v>
      </c>
      <c r="G13" s="353"/>
      <c r="H13" s="353"/>
      <c r="I13" s="353"/>
      <c r="J13" s="353"/>
      <c r="K13" s="353"/>
      <c r="L13" s="353"/>
      <c r="M13" s="353" t="str">
        <f>IF(M12&lt;=0,"đạt ","ko đạt ")</f>
        <v xml:space="preserve">đạt </v>
      </c>
      <c r="N13" s="353"/>
      <c r="O13" s="353"/>
      <c r="P13" s="353"/>
      <c r="Q13" s="353"/>
      <c r="R13" s="353"/>
      <c r="S13" s="353"/>
      <c r="T13" s="356"/>
      <c r="U13" s="356"/>
      <c r="V13" s="356"/>
      <c r="W13" s="356"/>
      <c r="X13" s="357"/>
    </row>
    <row r="14" spans="1:24" s="45" customFormat="1" ht="30" hidden="1" customHeight="1">
      <c r="A14" s="610">
        <v>5</v>
      </c>
      <c r="B14" s="707" t="s">
        <v>291</v>
      </c>
      <c r="C14" s="567" t="s">
        <v>187</v>
      </c>
      <c r="D14" s="710" t="s">
        <v>292</v>
      </c>
      <c r="E14" s="713" t="s">
        <v>189</v>
      </c>
      <c r="F14" s="359" t="s">
        <v>190</v>
      </c>
      <c r="G14" s="353"/>
      <c r="H14" s="353"/>
      <c r="I14" s="353"/>
      <c r="J14" s="353"/>
      <c r="K14" s="353"/>
      <c r="L14" s="353"/>
      <c r="M14" s="353"/>
      <c r="N14" s="353"/>
      <c r="O14" s="353"/>
      <c r="P14" s="353">
        <v>2</v>
      </c>
      <c r="Q14" s="353"/>
      <c r="R14" s="353"/>
      <c r="S14" s="353"/>
      <c r="T14" s="356"/>
      <c r="U14" s="356"/>
      <c r="V14" s="356"/>
      <c r="W14" s="356"/>
      <c r="X14" s="357"/>
    </row>
    <row r="15" spans="1:24" s="45" customFormat="1" ht="30" hidden="1" customHeight="1">
      <c r="A15" s="592"/>
      <c r="B15" s="708"/>
      <c r="C15" s="567"/>
      <c r="D15" s="711"/>
      <c r="E15" s="714"/>
      <c r="F15" s="359" t="s">
        <v>191</v>
      </c>
      <c r="G15" s="353"/>
      <c r="H15" s="353"/>
      <c r="I15" s="353"/>
      <c r="J15" s="353"/>
      <c r="K15" s="353"/>
      <c r="L15" s="353"/>
      <c r="M15" s="353"/>
      <c r="N15" s="353"/>
      <c r="O15" s="353"/>
      <c r="P15" s="353">
        <v>2</v>
      </c>
      <c r="Q15" s="353"/>
      <c r="R15" s="353"/>
      <c r="S15" s="353"/>
      <c r="T15" s="356"/>
      <c r="U15" s="356"/>
      <c r="V15" s="356"/>
      <c r="W15" s="356"/>
      <c r="X15" s="357"/>
    </row>
    <row r="16" spans="1:24" s="45" customFormat="1" ht="30" hidden="1" customHeight="1">
      <c r="A16" s="592"/>
      <c r="B16" s="708"/>
      <c r="C16" s="567"/>
      <c r="D16" s="711"/>
      <c r="E16" s="714"/>
      <c r="F16" s="360" t="s">
        <v>163</v>
      </c>
      <c r="G16" s="353"/>
      <c r="H16" s="353"/>
      <c r="I16" s="353"/>
      <c r="J16" s="353"/>
      <c r="K16" s="353"/>
      <c r="L16" s="353"/>
      <c r="M16" s="353"/>
      <c r="N16" s="353"/>
      <c r="O16" s="353"/>
      <c r="P16" s="353">
        <f>P15/P14*100%</f>
        <v>1</v>
      </c>
      <c r="Q16" s="353"/>
      <c r="R16" s="353"/>
      <c r="S16" s="353"/>
      <c r="T16" s="356"/>
      <c r="U16" s="356"/>
      <c r="V16" s="356"/>
      <c r="W16" s="356"/>
      <c r="X16" s="357"/>
    </row>
    <row r="17" spans="1:24" s="45" customFormat="1" ht="30" hidden="1" customHeight="1">
      <c r="A17" s="632"/>
      <c r="B17" s="709"/>
      <c r="C17" s="567"/>
      <c r="D17" s="712"/>
      <c r="E17" s="576"/>
      <c r="F17" s="360" t="s">
        <v>13</v>
      </c>
      <c r="G17" s="353"/>
      <c r="H17" s="353"/>
      <c r="I17" s="353"/>
      <c r="J17" s="353"/>
      <c r="K17" s="353"/>
      <c r="L17" s="353"/>
      <c r="M17" s="353"/>
      <c r="N17" s="353"/>
      <c r="O17" s="353"/>
      <c r="P17" s="353" t="s">
        <v>74</v>
      </c>
      <c r="Q17" s="353"/>
      <c r="R17" s="353"/>
      <c r="S17" s="353"/>
      <c r="T17" s="356"/>
      <c r="U17" s="356"/>
      <c r="V17" s="356"/>
      <c r="W17" s="356"/>
      <c r="X17" s="357"/>
    </row>
    <row r="18" spans="1:24" s="45" customFormat="1" ht="30" hidden="1" customHeight="1">
      <c r="A18" s="610">
        <v>6</v>
      </c>
      <c r="B18" s="694" t="s">
        <v>157</v>
      </c>
      <c r="C18" s="575" t="s">
        <v>293</v>
      </c>
      <c r="D18" s="698" t="s">
        <v>294</v>
      </c>
      <c r="E18" s="701" t="s">
        <v>160</v>
      </c>
      <c r="F18" s="359" t="s">
        <v>161</v>
      </c>
      <c r="G18" s="353">
        <v>2744</v>
      </c>
      <c r="H18" s="353">
        <v>2783</v>
      </c>
      <c r="I18" s="353">
        <v>2791</v>
      </c>
      <c r="J18" s="353">
        <v>2791</v>
      </c>
      <c r="K18" s="353"/>
      <c r="L18" s="353"/>
      <c r="M18" s="353"/>
      <c r="N18" s="353"/>
      <c r="O18" s="353"/>
      <c r="P18" s="353"/>
      <c r="Q18" s="353"/>
      <c r="R18" s="353"/>
      <c r="S18" s="353"/>
      <c r="T18" s="356"/>
      <c r="U18" s="356"/>
      <c r="V18" s="356"/>
      <c r="W18" s="356"/>
      <c r="X18" s="357"/>
    </row>
    <row r="19" spans="1:24" s="45" customFormat="1" ht="30" hidden="1" customHeight="1">
      <c r="A19" s="592"/>
      <c r="B19" s="695"/>
      <c r="C19" s="697"/>
      <c r="D19" s="699"/>
      <c r="E19" s="702"/>
      <c r="F19" s="360" t="s">
        <v>162</v>
      </c>
      <c r="G19" s="353">
        <v>2910</v>
      </c>
      <c r="H19" s="353">
        <v>2910</v>
      </c>
      <c r="I19" s="353">
        <v>2910</v>
      </c>
      <c r="J19" s="353">
        <v>2910</v>
      </c>
      <c r="K19" s="353"/>
      <c r="L19" s="353"/>
      <c r="M19" s="353"/>
      <c r="N19" s="353"/>
      <c r="O19" s="353"/>
      <c r="P19" s="353"/>
      <c r="Q19" s="353"/>
      <c r="R19" s="353"/>
      <c r="S19" s="353"/>
      <c r="T19" s="356"/>
      <c r="U19" s="356"/>
      <c r="V19" s="356"/>
      <c r="W19" s="356"/>
      <c r="X19" s="357"/>
    </row>
    <row r="20" spans="1:24" s="45" customFormat="1" ht="30" hidden="1" customHeight="1">
      <c r="A20" s="592"/>
      <c r="B20" s="695"/>
      <c r="C20" s="697"/>
      <c r="D20" s="699"/>
      <c r="E20" s="702"/>
      <c r="F20" s="360" t="s">
        <v>163</v>
      </c>
      <c r="G20" s="353">
        <f>G18/G19*100%</f>
        <v>0.94295532646048108</v>
      </c>
      <c r="H20" s="353">
        <f>H18/H19*100%</f>
        <v>0.95635738831615125</v>
      </c>
      <c r="I20" s="353">
        <f>I18/I19*100%</f>
        <v>0.95910652920962203</v>
      </c>
      <c r="J20" s="353">
        <f>J18/J19*100%</f>
        <v>0.95910652920962203</v>
      </c>
      <c r="K20" s="353"/>
      <c r="L20" s="353"/>
      <c r="M20" s="353"/>
      <c r="N20" s="353"/>
      <c r="O20" s="353"/>
      <c r="P20" s="353"/>
      <c r="Q20" s="353"/>
      <c r="R20" s="353"/>
      <c r="S20" s="353"/>
      <c r="T20" s="356"/>
      <c r="U20" s="356"/>
      <c r="V20" s="356"/>
      <c r="W20" s="356"/>
      <c r="X20" s="357"/>
    </row>
    <row r="21" spans="1:24" s="45" customFormat="1" ht="30" hidden="1" customHeight="1">
      <c r="A21" s="693"/>
      <c r="B21" s="696"/>
      <c r="C21" s="576"/>
      <c r="D21" s="700"/>
      <c r="E21" s="703"/>
      <c r="F21" s="360" t="s">
        <v>13</v>
      </c>
      <c r="G21" s="353" t="str">
        <f>IF(G20&gt;80%,"đạt ","ko đạt ")</f>
        <v xml:space="preserve">đạt </v>
      </c>
      <c r="H21" s="353" t="str">
        <f>IF(H20&gt;80%,"đạt ","ko đạt ")</f>
        <v xml:space="preserve">đạt </v>
      </c>
      <c r="I21" s="353" t="str">
        <f>IF(I20&gt;80%,"đạt ","ko đạt ")</f>
        <v xml:space="preserve">đạt </v>
      </c>
      <c r="J21" s="353" t="str">
        <f>IF(J20&gt;80%,"đạt ","ko đạt ")</f>
        <v xml:space="preserve">đạt </v>
      </c>
      <c r="K21" s="353"/>
      <c r="L21" s="353"/>
      <c r="M21" s="353"/>
      <c r="N21" s="353"/>
      <c r="O21" s="353"/>
      <c r="P21" s="353"/>
      <c r="Q21" s="353"/>
      <c r="R21" s="353"/>
      <c r="S21" s="353"/>
      <c r="T21" s="356"/>
      <c r="U21" s="356"/>
      <c r="V21" s="356"/>
      <c r="W21" s="356"/>
      <c r="X21" s="357"/>
    </row>
    <row r="22" spans="1:24" s="362" customFormat="1" ht="30" hidden="1" customHeight="1">
      <c r="A22" s="674">
        <v>7</v>
      </c>
      <c r="B22" s="704" t="s">
        <v>295</v>
      </c>
      <c r="C22" s="680" t="s">
        <v>17</v>
      </c>
      <c r="D22" s="683" t="s">
        <v>83</v>
      </c>
      <c r="E22" s="685" t="s">
        <v>84</v>
      </c>
      <c r="F22" s="353" t="s">
        <v>101</v>
      </c>
      <c r="G22" s="353">
        <v>649</v>
      </c>
      <c r="H22" s="353">
        <v>687</v>
      </c>
      <c r="I22" s="353">
        <v>695</v>
      </c>
      <c r="J22" s="353">
        <v>696</v>
      </c>
      <c r="K22" s="353">
        <v>680</v>
      </c>
      <c r="L22" s="353">
        <v>626</v>
      </c>
      <c r="M22" s="353">
        <v>627</v>
      </c>
      <c r="N22" s="353">
        <v>610</v>
      </c>
      <c r="O22" s="353">
        <v>610</v>
      </c>
      <c r="P22" s="353">
        <v>610</v>
      </c>
      <c r="Q22" s="353">
        <v>610</v>
      </c>
      <c r="R22" s="353">
        <v>610</v>
      </c>
      <c r="S22" s="353">
        <v>610</v>
      </c>
      <c r="T22" s="361"/>
      <c r="U22" s="361"/>
      <c r="V22" s="361"/>
      <c r="W22" s="361"/>
      <c r="X22" s="361"/>
    </row>
    <row r="23" spans="1:24" s="362" customFormat="1" ht="30" hidden="1" customHeight="1">
      <c r="A23" s="675"/>
      <c r="B23" s="705"/>
      <c r="C23" s="681"/>
      <c r="D23" s="684"/>
      <c r="E23" s="686"/>
      <c r="F23" s="353" t="s">
        <v>102</v>
      </c>
      <c r="G23" s="353">
        <v>649</v>
      </c>
      <c r="H23" s="353">
        <v>687</v>
      </c>
      <c r="I23" s="353">
        <v>695</v>
      </c>
      <c r="J23" s="353">
        <v>696</v>
      </c>
      <c r="K23" s="353"/>
      <c r="L23" s="353"/>
      <c r="M23" s="353"/>
      <c r="N23" s="353"/>
      <c r="O23" s="353"/>
      <c r="P23" s="353"/>
      <c r="Q23" s="353"/>
      <c r="R23" s="353"/>
      <c r="S23" s="353"/>
      <c r="T23" s="361"/>
      <c r="U23" s="361"/>
      <c r="V23" s="361"/>
      <c r="W23" s="361"/>
      <c r="X23" s="361"/>
    </row>
    <row r="24" spans="1:24" s="362" customFormat="1" ht="30" hidden="1" customHeight="1">
      <c r="A24" s="675"/>
      <c r="B24" s="705"/>
      <c r="C24" s="682"/>
      <c r="D24" s="682"/>
      <c r="E24" s="682"/>
      <c r="F24" s="363" t="s">
        <v>103</v>
      </c>
      <c r="G24" s="353"/>
      <c r="H24" s="353"/>
      <c r="I24" s="353"/>
      <c r="J24" s="353"/>
      <c r="K24" s="353"/>
      <c r="L24" s="353"/>
      <c r="M24" s="353"/>
      <c r="N24" s="353"/>
      <c r="O24" s="353"/>
      <c r="P24" s="353"/>
      <c r="Q24" s="353"/>
      <c r="R24" s="353"/>
      <c r="S24" s="353"/>
      <c r="T24" s="361"/>
      <c r="U24" s="361"/>
      <c r="V24" s="361"/>
      <c r="W24" s="361"/>
      <c r="X24" s="361"/>
    </row>
    <row r="25" spans="1:24" s="362" customFormat="1" ht="47.25" hidden="1" customHeight="1">
      <c r="A25" s="675"/>
      <c r="B25" s="705"/>
      <c r="C25" s="680" t="s">
        <v>88</v>
      </c>
      <c r="D25" s="691" t="s">
        <v>89</v>
      </c>
      <c r="E25" s="685" t="s">
        <v>90</v>
      </c>
      <c r="F25" s="353" t="s">
        <v>91</v>
      </c>
      <c r="G25" s="353"/>
      <c r="H25" s="353"/>
      <c r="I25" s="353"/>
      <c r="J25" s="353"/>
      <c r="K25" s="353"/>
      <c r="L25" s="353"/>
      <c r="M25" s="353"/>
      <c r="N25" s="353"/>
      <c r="O25" s="353"/>
      <c r="P25" s="353"/>
      <c r="Q25" s="353"/>
      <c r="R25" s="353"/>
      <c r="S25" s="353"/>
      <c r="T25" s="361"/>
      <c r="U25" s="361"/>
      <c r="V25" s="361"/>
      <c r="W25" s="361"/>
      <c r="X25" s="361"/>
    </row>
    <row r="26" spans="1:24" s="362" customFormat="1" ht="30" hidden="1" customHeight="1">
      <c r="A26" s="675"/>
      <c r="B26" s="705"/>
      <c r="C26" s="681"/>
      <c r="D26" s="692"/>
      <c r="E26" s="686"/>
      <c r="F26" s="353" t="s">
        <v>101</v>
      </c>
      <c r="G26" s="353"/>
      <c r="H26" s="353"/>
      <c r="I26" s="353"/>
      <c r="J26" s="353"/>
      <c r="K26" s="353"/>
      <c r="L26" s="353"/>
      <c r="M26" s="353"/>
      <c r="N26" s="353"/>
      <c r="O26" s="353"/>
      <c r="P26" s="353"/>
      <c r="Q26" s="353"/>
      <c r="R26" s="353"/>
      <c r="S26" s="353"/>
      <c r="T26" s="361"/>
      <c r="U26" s="361"/>
      <c r="V26" s="361"/>
      <c r="W26" s="361"/>
      <c r="X26" s="361"/>
    </row>
    <row r="27" spans="1:24" s="362" customFormat="1" ht="30" hidden="1" customHeight="1">
      <c r="A27" s="675"/>
      <c r="B27" s="705"/>
      <c r="C27" s="687"/>
      <c r="D27" s="687"/>
      <c r="E27" s="687"/>
      <c r="F27" s="363" t="s">
        <v>103</v>
      </c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3"/>
      <c r="T27" s="361"/>
      <c r="U27" s="361"/>
      <c r="V27" s="361"/>
      <c r="W27" s="361"/>
      <c r="X27" s="361"/>
    </row>
    <row r="28" spans="1:24" s="362" customFormat="1" ht="30" hidden="1" customHeight="1">
      <c r="A28" s="675"/>
      <c r="B28" s="705"/>
      <c r="C28" s="667" t="s">
        <v>92</v>
      </c>
      <c r="D28" s="670" t="s">
        <v>93</v>
      </c>
      <c r="E28" s="667" t="s">
        <v>296</v>
      </c>
      <c r="F28" s="364" t="s">
        <v>104</v>
      </c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53"/>
      <c r="T28" s="361"/>
      <c r="U28" s="361"/>
      <c r="V28" s="361"/>
      <c r="W28" s="361"/>
      <c r="X28" s="361"/>
    </row>
    <row r="29" spans="1:24" s="362" customFormat="1" ht="39.75" hidden="1" customHeight="1">
      <c r="A29" s="675"/>
      <c r="B29" s="705"/>
      <c r="C29" s="668"/>
      <c r="D29" s="671"/>
      <c r="E29" s="668"/>
      <c r="F29" s="365" t="s">
        <v>105</v>
      </c>
      <c r="G29" s="353"/>
      <c r="H29" s="353"/>
      <c r="I29" s="353"/>
      <c r="J29" s="353"/>
      <c r="K29" s="353"/>
      <c r="L29" s="353"/>
      <c r="M29" s="353"/>
      <c r="N29" s="353"/>
      <c r="O29" s="353"/>
      <c r="P29" s="353"/>
      <c r="Q29" s="353"/>
      <c r="R29" s="353"/>
      <c r="S29" s="353"/>
      <c r="T29" s="361"/>
      <c r="U29" s="361"/>
      <c r="V29" s="361"/>
      <c r="W29" s="361"/>
      <c r="X29" s="361"/>
    </row>
    <row r="30" spans="1:24" s="362" customFormat="1" ht="30" hidden="1" customHeight="1">
      <c r="A30" s="676"/>
      <c r="B30" s="706"/>
      <c r="C30" s="669"/>
      <c r="D30" s="672"/>
      <c r="E30" s="673"/>
      <c r="F30" s="363" t="s">
        <v>103</v>
      </c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3"/>
      <c r="T30" s="361"/>
      <c r="U30" s="361"/>
      <c r="V30" s="361"/>
      <c r="W30" s="361"/>
      <c r="X30" s="361"/>
    </row>
    <row r="31" spans="1:24" s="362" customFormat="1" ht="30" customHeight="1">
      <c r="A31" s="674">
        <v>8</v>
      </c>
      <c r="B31" s="677" t="s">
        <v>297</v>
      </c>
      <c r="C31" s="680" t="s">
        <v>17</v>
      </c>
      <c r="D31" s="683" t="s">
        <v>83</v>
      </c>
      <c r="E31" s="685" t="s">
        <v>298</v>
      </c>
      <c r="F31" s="353" t="s">
        <v>101</v>
      </c>
      <c r="G31" s="366">
        <v>666</v>
      </c>
      <c r="H31" s="366">
        <v>666</v>
      </c>
      <c r="I31" s="366">
        <v>670</v>
      </c>
      <c r="J31" s="366">
        <v>670</v>
      </c>
      <c r="K31" s="366">
        <v>670</v>
      </c>
      <c r="L31" s="366">
        <v>650</v>
      </c>
      <c r="M31" s="366">
        <v>650</v>
      </c>
      <c r="N31" s="366">
        <v>619</v>
      </c>
      <c r="O31" s="366">
        <v>619</v>
      </c>
      <c r="P31" s="366">
        <v>541</v>
      </c>
      <c r="Q31" s="366">
        <v>541</v>
      </c>
      <c r="R31" s="366">
        <v>541</v>
      </c>
      <c r="S31" s="366">
        <v>541</v>
      </c>
      <c r="T31" s="361"/>
      <c r="U31" s="361"/>
      <c r="V31" s="361"/>
      <c r="W31" s="361"/>
      <c r="X31" s="361"/>
    </row>
    <row r="32" spans="1:24" s="362" customFormat="1" ht="30" customHeight="1">
      <c r="A32" s="675"/>
      <c r="B32" s="678"/>
      <c r="C32" s="681"/>
      <c r="D32" s="684"/>
      <c r="E32" s="686"/>
      <c r="F32" s="353" t="s">
        <v>102</v>
      </c>
      <c r="G32" s="366">
        <v>666</v>
      </c>
      <c r="H32" s="366">
        <v>666</v>
      </c>
      <c r="I32" s="366">
        <v>670</v>
      </c>
      <c r="J32" s="366">
        <v>670</v>
      </c>
      <c r="K32" s="366">
        <v>670</v>
      </c>
      <c r="L32" s="366">
        <v>670</v>
      </c>
      <c r="M32" s="366">
        <v>670</v>
      </c>
      <c r="N32" s="366">
        <v>670</v>
      </c>
      <c r="O32" s="366">
        <v>670</v>
      </c>
      <c r="P32" s="366">
        <v>670</v>
      </c>
      <c r="Q32" s="366">
        <v>670</v>
      </c>
      <c r="R32" s="366">
        <v>670</v>
      </c>
      <c r="S32" s="366">
        <v>670</v>
      </c>
      <c r="T32" s="361"/>
      <c r="U32" s="361"/>
      <c r="V32" s="361"/>
      <c r="W32" s="361"/>
      <c r="X32" s="361"/>
    </row>
    <row r="33" spans="1:24" s="362" customFormat="1" ht="30" customHeight="1">
      <c r="A33" s="675"/>
      <c r="B33" s="678"/>
      <c r="C33" s="682"/>
      <c r="D33" s="682"/>
      <c r="E33" s="682"/>
      <c r="F33" s="363" t="s">
        <v>103</v>
      </c>
      <c r="G33" s="366" t="s">
        <v>299</v>
      </c>
      <c r="H33" s="366" t="s">
        <v>299</v>
      </c>
      <c r="I33" s="366" t="s">
        <v>299</v>
      </c>
      <c r="J33" s="366" t="s">
        <v>299</v>
      </c>
      <c r="K33" s="366" t="s">
        <v>299</v>
      </c>
      <c r="L33" s="366" t="s">
        <v>300</v>
      </c>
      <c r="M33" s="366" t="s">
        <v>300</v>
      </c>
      <c r="N33" s="366" t="s">
        <v>301</v>
      </c>
      <c r="O33" s="366" t="s">
        <v>301</v>
      </c>
      <c r="P33" s="366" t="s">
        <v>302</v>
      </c>
      <c r="Q33" s="366" t="s">
        <v>302</v>
      </c>
      <c r="R33" s="366" t="s">
        <v>302</v>
      </c>
      <c r="S33" s="366" t="s">
        <v>302</v>
      </c>
      <c r="T33" s="361"/>
      <c r="U33" s="361"/>
      <c r="V33" s="361"/>
      <c r="W33" s="361"/>
      <c r="X33" s="361"/>
    </row>
    <row r="34" spans="1:24" s="362" customFormat="1" ht="44.25" customHeight="1">
      <c r="A34" s="675"/>
      <c r="B34" s="678"/>
      <c r="C34" s="680" t="s">
        <v>88</v>
      </c>
      <c r="D34" s="691" t="s">
        <v>89</v>
      </c>
      <c r="E34" s="685" t="s">
        <v>90</v>
      </c>
      <c r="F34" s="353" t="s">
        <v>91</v>
      </c>
      <c r="G34" s="366" t="s">
        <v>110</v>
      </c>
      <c r="H34" s="366" t="s">
        <v>110</v>
      </c>
      <c r="I34" s="366" t="s">
        <v>110</v>
      </c>
      <c r="J34" s="366" t="s">
        <v>110</v>
      </c>
      <c r="K34" s="366" t="s">
        <v>110</v>
      </c>
      <c r="L34" s="366" t="s">
        <v>110</v>
      </c>
      <c r="M34" s="366">
        <v>67</v>
      </c>
      <c r="N34" s="366" t="s">
        <v>110</v>
      </c>
      <c r="O34" s="366" t="s">
        <v>110</v>
      </c>
      <c r="P34" s="366" t="s">
        <v>110</v>
      </c>
      <c r="Q34" s="366" t="s">
        <v>110</v>
      </c>
      <c r="R34" s="366" t="s">
        <v>110</v>
      </c>
      <c r="S34" s="366">
        <v>32</v>
      </c>
      <c r="T34" s="361"/>
      <c r="U34" s="361"/>
      <c r="V34" s="361"/>
      <c r="W34" s="361"/>
      <c r="X34" s="361"/>
    </row>
    <row r="35" spans="1:24" s="362" customFormat="1" ht="30" customHeight="1">
      <c r="A35" s="675"/>
      <c r="B35" s="678"/>
      <c r="C35" s="681"/>
      <c r="D35" s="692"/>
      <c r="E35" s="686"/>
      <c r="F35" s="353" t="s">
        <v>101</v>
      </c>
      <c r="G35" s="366"/>
      <c r="H35" s="366"/>
      <c r="I35" s="366"/>
      <c r="J35" s="366"/>
      <c r="K35" s="366"/>
      <c r="L35" s="366"/>
      <c r="M35" s="366">
        <v>814</v>
      </c>
      <c r="N35" s="366"/>
      <c r="O35" s="366"/>
      <c r="P35" s="366"/>
      <c r="Q35" s="366"/>
      <c r="R35" s="366"/>
      <c r="S35" s="366">
        <v>150</v>
      </c>
      <c r="T35" s="361"/>
      <c r="U35" s="361"/>
      <c r="V35" s="361"/>
      <c r="W35" s="361"/>
      <c r="X35" s="361"/>
    </row>
    <row r="36" spans="1:24" s="362" customFormat="1" ht="30" customHeight="1">
      <c r="A36" s="675"/>
      <c r="B36" s="678"/>
      <c r="C36" s="687"/>
      <c r="D36" s="687"/>
      <c r="E36" s="687"/>
      <c r="F36" s="363" t="s">
        <v>103</v>
      </c>
      <c r="G36" s="366"/>
      <c r="H36" s="366"/>
      <c r="I36" s="366"/>
      <c r="J36" s="366"/>
      <c r="K36" s="366"/>
      <c r="L36" s="366"/>
      <c r="M36" s="366" t="s">
        <v>303</v>
      </c>
      <c r="N36" s="366"/>
      <c r="O36" s="366"/>
      <c r="P36" s="366"/>
      <c r="Q36" s="366"/>
      <c r="R36" s="366"/>
      <c r="S36" s="366" t="s">
        <v>304</v>
      </c>
      <c r="T36" s="361"/>
      <c r="U36" s="361"/>
      <c r="V36" s="361"/>
      <c r="W36" s="361"/>
      <c r="X36" s="361"/>
    </row>
    <row r="37" spans="1:24" s="362" customFormat="1" ht="30" customHeight="1">
      <c r="A37" s="675"/>
      <c r="B37" s="678"/>
      <c r="C37" s="667" t="s">
        <v>92</v>
      </c>
      <c r="D37" s="670" t="s">
        <v>93</v>
      </c>
      <c r="E37" s="667" t="s">
        <v>94</v>
      </c>
      <c r="F37" s="364" t="s">
        <v>104</v>
      </c>
      <c r="G37" s="366" t="s">
        <v>110</v>
      </c>
      <c r="H37" s="366" t="s">
        <v>110</v>
      </c>
      <c r="I37" s="366">
        <v>51</v>
      </c>
      <c r="J37" s="366" t="s">
        <v>110</v>
      </c>
      <c r="K37" s="366" t="s">
        <v>110</v>
      </c>
      <c r="L37" s="366" t="s">
        <v>110</v>
      </c>
      <c r="M37" s="366" t="s">
        <v>110</v>
      </c>
      <c r="N37" s="366" t="s">
        <v>110</v>
      </c>
      <c r="O37" s="366" t="s">
        <v>110</v>
      </c>
      <c r="P37" s="366" t="s">
        <v>110</v>
      </c>
      <c r="Q37" s="366" t="s">
        <v>305</v>
      </c>
      <c r="R37" s="366" t="s">
        <v>110</v>
      </c>
      <c r="S37" s="366">
        <v>44</v>
      </c>
      <c r="T37" s="361"/>
      <c r="U37" s="361"/>
      <c r="V37" s="361"/>
      <c r="W37" s="361"/>
      <c r="X37" s="361"/>
    </row>
    <row r="38" spans="1:24" s="362" customFormat="1" ht="45" customHeight="1">
      <c r="A38" s="675"/>
      <c r="B38" s="678"/>
      <c r="C38" s="668"/>
      <c r="D38" s="671"/>
      <c r="E38" s="668"/>
      <c r="F38" s="365" t="s">
        <v>105</v>
      </c>
      <c r="G38" s="366"/>
      <c r="H38" s="366"/>
      <c r="I38" s="366">
        <v>51</v>
      </c>
      <c r="J38" s="366"/>
      <c r="K38" s="366"/>
      <c r="L38" s="366"/>
      <c r="M38" s="366"/>
      <c r="N38" s="366"/>
      <c r="O38" s="366"/>
      <c r="P38" s="366"/>
      <c r="Q38" s="366" t="s">
        <v>306</v>
      </c>
      <c r="R38" s="366"/>
      <c r="S38" s="366">
        <v>47</v>
      </c>
      <c r="T38" s="361"/>
      <c r="U38" s="361"/>
      <c r="V38" s="361"/>
      <c r="W38" s="361"/>
      <c r="X38" s="361"/>
    </row>
    <row r="39" spans="1:24" s="362" customFormat="1" ht="30" customHeight="1">
      <c r="A39" s="676"/>
      <c r="B39" s="679"/>
      <c r="C39" s="669"/>
      <c r="D39" s="672"/>
      <c r="E39" s="673"/>
      <c r="F39" s="363" t="s">
        <v>103</v>
      </c>
      <c r="G39" s="366"/>
      <c r="H39" s="366"/>
      <c r="I39" s="367">
        <v>1</v>
      </c>
      <c r="J39" s="366"/>
      <c r="K39" s="366"/>
      <c r="L39" s="366"/>
      <c r="M39" s="366"/>
      <c r="N39" s="366"/>
      <c r="O39" s="366"/>
      <c r="P39" s="366"/>
      <c r="Q39" s="366" t="s">
        <v>307</v>
      </c>
      <c r="R39" s="366"/>
      <c r="S39" s="367">
        <v>0.93610000000000004</v>
      </c>
      <c r="T39" s="361"/>
      <c r="U39" s="361"/>
      <c r="V39" s="361"/>
      <c r="W39" s="361"/>
      <c r="X39" s="361"/>
    </row>
    <row r="40" spans="1:24" s="362" customFormat="1" ht="30" hidden="1" customHeight="1">
      <c r="A40" s="674">
        <v>9</v>
      </c>
      <c r="B40" s="677" t="s">
        <v>308</v>
      </c>
      <c r="C40" s="680" t="s">
        <v>17</v>
      </c>
      <c r="D40" s="683" t="s">
        <v>83</v>
      </c>
      <c r="E40" s="685" t="s">
        <v>84</v>
      </c>
      <c r="F40" s="353" t="s">
        <v>101</v>
      </c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 t="s">
        <v>130</v>
      </c>
      <c r="T40" s="361"/>
      <c r="U40" s="361"/>
      <c r="V40" s="361"/>
      <c r="W40" s="361"/>
      <c r="X40" s="361"/>
    </row>
    <row r="41" spans="1:24" s="362" customFormat="1" ht="30" hidden="1" customHeight="1">
      <c r="A41" s="675"/>
      <c r="B41" s="678"/>
      <c r="C41" s="681"/>
      <c r="D41" s="684"/>
      <c r="E41" s="686"/>
      <c r="F41" s="353" t="s">
        <v>102</v>
      </c>
      <c r="G41" s="368">
        <v>840</v>
      </c>
      <c r="H41" s="368">
        <v>913</v>
      </c>
      <c r="I41" s="368">
        <v>925</v>
      </c>
      <c r="J41" s="368">
        <v>927</v>
      </c>
      <c r="K41" s="368">
        <v>927</v>
      </c>
      <c r="L41" s="368">
        <v>927</v>
      </c>
      <c r="M41" s="368">
        <v>927</v>
      </c>
      <c r="N41" s="368">
        <v>927</v>
      </c>
      <c r="O41" s="368">
        <v>927</v>
      </c>
      <c r="P41" s="368">
        <v>927</v>
      </c>
      <c r="Q41" s="368">
        <v>927</v>
      </c>
      <c r="R41" s="368">
        <v>927</v>
      </c>
      <c r="S41" s="361"/>
      <c r="T41" s="361"/>
      <c r="U41" s="361"/>
      <c r="V41" s="361"/>
      <c r="W41" s="361"/>
      <c r="X41" s="361"/>
    </row>
    <row r="42" spans="1:24" s="362" customFormat="1" ht="30" hidden="1" customHeight="1">
      <c r="A42" s="675"/>
      <c r="B42" s="678"/>
      <c r="C42" s="682"/>
      <c r="D42" s="682"/>
      <c r="E42" s="682"/>
      <c r="F42" s="363" t="s">
        <v>103</v>
      </c>
      <c r="G42" s="369">
        <f t="shared" ref="G42:R42" si="0">(G41-G40)/G41</f>
        <v>1</v>
      </c>
      <c r="H42" s="369">
        <f t="shared" si="0"/>
        <v>1</v>
      </c>
      <c r="I42" s="369">
        <f t="shared" si="0"/>
        <v>1</v>
      </c>
      <c r="J42" s="369">
        <f t="shared" si="0"/>
        <v>1</v>
      </c>
      <c r="K42" s="369">
        <f t="shared" si="0"/>
        <v>1</v>
      </c>
      <c r="L42" s="369">
        <f t="shared" si="0"/>
        <v>1</v>
      </c>
      <c r="M42" s="369">
        <f t="shared" si="0"/>
        <v>1</v>
      </c>
      <c r="N42" s="369">
        <f t="shared" si="0"/>
        <v>1</v>
      </c>
      <c r="O42" s="369">
        <f t="shared" si="0"/>
        <v>1</v>
      </c>
      <c r="P42" s="369">
        <f t="shared" si="0"/>
        <v>1</v>
      </c>
      <c r="Q42" s="369">
        <f t="shared" si="0"/>
        <v>1</v>
      </c>
      <c r="R42" s="369">
        <f t="shared" si="0"/>
        <v>1</v>
      </c>
      <c r="S42" s="361"/>
      <c r="T42" s="361"/>
      <c r="U42" s="361"/>
      <c r="V42" s="361"/>
      <c r="W42" s="361"/>
      <c r="X42" s="361"/>
    </row>
    <row r="43" spans="1:24" s="362" customFormat="1" ht="62.25" hidden="1" customHeight="1">
      <c r="A43" s="675"/>
      <c r="B43" s="678"/>
      <c r="C43" s="680" t="s">
        <v>88</v>
      </c>
      <c r="D43" s="691" t="s">
        <v>89</v>
      </c>
      <c r="E43" s="685" t="s">
        <v>90</v>
      </c>
      <c r="F43" s="353" t="s">
        <v>91</v>
      </c>
      <c r="G43" s="370"/>
      <c r="H43" s="370"/>
      <c r="I43" s="370"/>
      <c r="J43" s="370"/>
      <c r="K43" s="370"/>
      <c r="L43" s="368">
        <v>11</v>
      </c>
      <c r="M43" s="370"/>
      <c r="N43" s="370"/>
      <c r="O43" s="370"/>
      <c r="P43" s="370"/>
      <c r="Q43" s="370"/>
      <c r="R43" s="368">
        <f>26+115</f>
        <v>141</v>
      </c>
      <c r="S43" s="361"/>
      <c r="T43" s="361"/>
      <c r="U43" s="361"/>
      <c r="V43" s="361"/>
      <c r="W43" s="361"/>
      <c r="X43" s="361"/>
    </row>
    <row r="44" spans="1:24" s="362" customFormat="1" ht="30" hidden="1" customHeight="1">
      <c r="A44" s="675"/>
      <c r="B44" s="678"/>
      <c r="C44" s="681"/>
      <c r="D44" s="692"/>
      <c r="E44" s="686"/>
      <c r="F44" s="353" t="s">
        <v>101</v>
      </c>
      <c r="G44" s="370"/>
      <c r="H44" s="370"/>
      <c r="I44" s="370"/>
      <c r="J44" s="370"/>
      <c r="K44" s="370"/>
      <c r="L44" s="368">
        <v>309</v>
      </c>
      <c r="M44" s="370"/>
      <c r="N44" s="370"/>
      <c r="O44" s="370"/>
      <c r="P44" s="370"/>
      <c r="Q44" s="370"/>
      <c r="R44" s="368">
        <v>287</v>
      </c>
      <c r="S44" s="361"/>
      <c r="T44" s="361"/>
      <c r="U44" s="361"/>
      <c r="V44" s="361"/>
      <c r="W44" s="361"/>
      <c r="X44" s="361"/>
    </row>
    <row r="45" spans="1:24" s="362" customFormat="1" ht="30" hidden="1" customHeight="1">
      <c r="A45" s="675"/>
      <c r="B45" s="678"/>
      <c r="C45" s="687"/>
      <c r="D45" s="687"/>
      <c r="E45" s="687"/>
      <c r="F45" s="363" t="s">
        <v>103</v>
      </c>
      <c r="G45" s="371"/>
      <c r="H45" s="371"/>
      <c r="I45" s="371"/>
      <c r="J45" s="371"/>
      <c r="K45" s="371"/>
      <c r="L45" s="372">
        <f>L43/L44</f>
        <v>3.5598705501618123E-2</v>
      </c>
      <c r="M45" s="371"/>
      <c r="N45" s="371"/>
      <c r="O45" s="371"/>
      <c r="P45" s="371"/>
      <c r="Q45" s="371"/>
      <c r="R45" s="373">
        <f>R43/R44</f>
        <v>0.49128919860627179</v>
      </c>
      <c r="S45" s="361"/>
      <c r="T45" s="361"/>
      <c r="U45" s="361"/>
      <c r="V45" s="361"/>
      <c r="W45" s="361"/>
      <c r="X45" s="361"/>
    </row>
    <row r="46" spans="1:24" s="362" customFormat="1" ht="30" hidden="1" customHeight="1">
      <c r="A46" s="675"/>
      <c r="B46" s="678"/>
      <c r="C46" s="667" t="s">
        <v>92</v>
      </c>
      <c r="D46" s="670" t="s">
        <v>93</v>
      </c>
      <c r="E46" s="667" t="s">
        <v>296</v>
      </c>
      <c r="F46" s="364" t="s">
        <v>104</v>
      </c>
      <c r="G46" s="374"/>
      <c r="H46" s="371"/>
      <c r="I46" s="371"/>
      <c r="J46" s="374"/>
      <c r="K46" s="371"/>
      <c r="L46" s="375">
        <v>52</v>
      </c>
      <c r="M46" s="374"/>
      <c r="N46" s="374"/>
      <c r="O46" s="374"/>
      <c r="P46" s="374"/>
      <c r="Q46" s="371"/>
      <c r="R46" s="375">
        <v>58</v>
      </c>
      <c r="S46" s="361"/>
      <c r="T46" s="361"/>
      <c r="U46" s="361"/>
      <c r="V46" s="361"/>
      <c r="W46" s="361"/>
      <c r="X46" s="361"/>
    </row>
    <row r="47" spans="1:24" s="362" customFormat="1" ht="45.75" hidden="1" customHeight="1">
      <c r="A47" s="675"/>
      <c r="B47" s="678"/>
      <c r="C47" s="668"/>
      <c r="D47" s="671"/>
      <c r="E47" s="668"/>
      <c r="F47" s="365" t="s">
        <v>105</v>
      </c>
      <c r="G47" s="376"/>
      <c r="H47" s="375"/>
      <c r="I47" s="375"/>
      <c r="J47" s="374"/>
      <c r="K47" s="374"/>
      <c r="L47" s="375">
        <v>60</v>
      </c>
      <c r="M47" s="376"/>
      <c r="N47" s="375"/>
      <c r="O47" s="375"/>
      <c r="P47" s="376"/>
      <c r="Q47" s="375"/>
      <c r="R47" s="375">
        <v>60</v>
      </c>
      <c r="S47" s="361"/>
      <c r="T47" s="361"/>
      <c r="U47" s="361"/>
      <c r="V47" s="361"/>
      <c r="W47" s="361"/>
      <c r="X47" s="361"/>
    </row>
    <row r="48" spans="1:24" s="362" customFormat="1" ht="30" hidden="1" customHeight="1">
      <c r="A48" s="676"/>
      <c r="B48" s="679"/>
      <c r="C48" s="669"/>
      <c r="D48" s="672"/>
      <c r="E48" s="673"/>
      <c r="F48" s="363" t="s">
        <v>103</v>
      </c>
      <c r="G48" s="371"/>
      <c r="H48" s="371"/>
      <c r="I48" s="371"/>
      <c r="J48" s="371"/>
      <c r="K48" s="371"/>
      <c r="L48" s="377">
        <f>L46/L47</f>
        <v>0.8666666666666667</v>
      </c>
      <c r="M48" s="371"/>
      <c r="N48" s="371"/>
      <c r="O48" s="371"/>
      <c r="P48" s="371"/>
      <c r="Q48" s="371"/>
      <c r="R48" s="377">
        <f>R46/R47</f>
        <v>0.96666666666666667</v>
      </c>
      <c r="S48" s="361"/>
      <c r="T48" s="361"/>
      <c r="U48" s="361"/>
      <c r="V48" s="361"/>
      <c r="W48" s="361"/>
      <c r="X48" s="361"/>
    </row>
    <row r="49" spans="1:24" s="362" customFormat="1" ht="30" hidden="1" customHeight="1">
      <c r="A49" s="674">
        <v>10</v>
      </c>
      <c r="B49" s="677" t="s">
        <v>109</v>
      </c>
      <c r="C49" s="680" t="s">
        <v>17</v>
      </c>
      <c r="D49" s="683" t="s">
        <v>83</v>
      </c>
      <c r="E49" s="685" t="s">
        <v>84</v>
      </c>
      <c r="F49" s="353" t="s">
        <v>101</v>
      </c>
      <c r="G49" s="378">
        <v>363</v>
      </c>
      <c r="H49" s="378">
        <v>393</v>
      </c>
      <c r="I49" s="378">
        <v>391</v>
      </c>
      <c r="J49" s="378">
        <f>404</f>
        <v>404</v>
      </c>
      <c r="K49" s="378">
        <v>378</v>
      </c>
      <c r="L49" s="378">
        <v>393</v>
      </c>
      <c r="M49" s="378">
        <v>393</v>
      </c>
      <c r="N49" s="378">
        <v>392</v>
      </c>
      <c r="O49" s="378">
        <v>304</v>
      </c>
      <c r="P49" s="378">
        <v>304</v>
      </c>
      <c r="Q49" s="378">
        <v>304</v>
      </c>
      <c r="R49" s="378">
        <v>304</v>
      </c>
      <c r="S49" s="378">
        <v>304</v>
      </c>
      <c r="T49" s="361"/>
      <c r="U49" s="361"/>
      <c r="V49" s="361"/>
      <c r="W49" s="361"/>
      <c r="X49" s="361"/>
    </row>
    <row r="50" spans="1:24" s="362" customFormat="1" ht="30" hidden="1" customHeight="1">
      <c r="A50" s="675"/>
      <c r="B50" s="678"/>
      <c r="C50" s="681"/>
      <c r="D50" s="684"/>
      <c r="E50" s="686"/>
      <c r="F50" s="353" t="s">
        <v>102</v>
      </c>
      <c r="G50" s="379">
        <v>363</v>
      </c>
      <c r="H50" s="379">
        <v>393</v>
      </c>
      <c r="I50" s="379">
        <v>391</v>
      </c>
      <c r="J50" s="379">
        <v>404</v>
      </c>
      <c r="K50" s="379">
        <v>378</v>
      </c>
      <c r="L50" s="379">
        <v>393</v>
      </c>
      <c r="M50" s="379">
        <v>393</v>
      </c>
      <c r="N50" s="379">
        <v>392</v>
      </c>
      <c r="O50" s="379">
        <v>304</v>
      </c>
      <c r="P50" s="379">
        <v>304</v>
      </c>
      <c r="Q50" s="379">
        <v>304</v>
      </c>
      <c r="R50" s="379">
        <v>304</v>
      </c>
      <c r="S50" s="379">
        <v>304</v>
      </c>
      <c r="T50" s="361"/>
      <c r="U50" s="361"/>
      <c r="V50" s="361"/>
      <c r="W50" s="361"/>
      <c r="X50" s="361"/>
    </row>
    <row r="51" spans="1:24" s="362" customFormat="1" ht="30" hidden="1" customHeight="1">
      <c r="A51" s="675"/>
      <c r="B51" s="678"/>
      <c r="C51" s="682"/>
      <c r="D51" s="682"/>
      <c r="E51" s="682"/>
      <c r="F51" s="363" t="s">
        <v>103</v>
      </c>
      <c r="G51" s="380">
        <v>0</v>
      </c>
      <c r="H51" s="380">
        <v>0</v>
      </c>
      <c r="I51" s="380">
        <v>0</v>
      </c>
      <c r="J51" s="380">
        <v>0</v>
      </c>
      <c r="K51" s="381">
        <f>26/404</f>
        <v>6.4356435643564358E-2</v>
      </c>
      <c r="L51" s="381">
        <f>(J50-L50)/J50</f>
        <v>2.7227722772277228E-2</v>
      </c>
      <c r="M51" s="381">
        <f>(J50-M50)/J50</f>
        <v>2.7227722772277228E-2</v>
      </c>
      <c r="N51" s="381">
        <f>M51</f>
        <v>2.7227722772277228E-2</v>
      </c>
      <c r="O51" s="382">
        <f>(J50-O50)/J50</f>
        <v>0.24752475247524752</v>
      </c>
      <c r="P51" s="382">
        <f>(K50-P50)/K50</f>
        <v>0.19576719576719576</v>
      </c>
      <c r="Q51" s="382">
        <f>(L50-Q50)/L50</f>
        <v>0.22646310432569974</v>
      </c>
      <c r="R51" s="382">
        <f>(M50-R50)/M50</f>
        <v>0.22646310432569974</v>
      </c>
      <c r="S51" s="382">
        <f>(N50-S50)/N50</f>
        <v>0.22448979591836735</v>
      </c>
      <c r="T51" s="361"/>
      <c r="U51" s="361"/>
      <c r="V51" s="361"/>
      <c r="W51" s="361"/>
      <c r="X51" s="361"/>
    </row>
    <row r="52" spans="1:24" s="362" customFormat="1" ht="45.75" hidden="1" customHeight="1">
      <c r="A52" s="675"/>
      <c r="B52" s="678"/>
      <c r="C52" s="680" t="s">
        <v>88</v>
      </c>
      <c r="D52" s="688" t="s">
        <v>89</v>
      </c>
      <c r="E52" s="685" t="s">
        <v>90</v>
      </c>
      <c r="F52" s="353" t="s">
        <v>91</v>
      </c>
      <c r="G52" s="383"/>
      <c r="H52" s="383"/>
      <c r="I52" s="383"/>
      <c r="J52" s="383"/>
      <c r="K52" s="384"/>
      <c r="L52" s="383"/>
      <c r="M52" s="383"/>
      <c r="N52" s="383"/>
      <c r="O52" s="383"/>
      <c r="P52" s="383"/>
      <c r="Q52" s="383"/>
      <c r="R52" s="661"/>
      <c r="S52" s="662"/>
      <c r="T52" s="361"/>
      <c r="U52" s="361"/>
      <c r="V52" s="361"/>
      <c r="W52" s="361"/>
      <c r="X52" s="361"/>
    </row>
    <row r="53" spans="1:24" s="362" customFormat="1" ht="31.5" hidden="1" customHeight="1">
      <c r="A53" s="675"/>
      <c r="B53" s="678"/>
      <c r="C53" s="681"/>
      <c r="D53" s="689"/>
      <c r="E53" s="686"/>
      <c r="F53" s="353" t="s">
        <v>101</v>
      </c>
      <c r="G53" s="383"/>
      <c r="H53" s="383"/>
      <c r="I53" s="383"/>
      <c r="J53" s="383"/>
      <c r="K53" s="385"/>
      <c r="L53" s="383"/>
      <c r="M53" s="386"/>
      <c r="N53" s="383"/>
      <c r="O53" s="383"/>
      <c r="P53" s="383"/>
      <c r="Q53" s="383"/>
      <c r="R53" s="663"/>
      <c r="S53" s="664"/>
      <c r="T53" s="361"/>
      <c r="U53" s="361"/>
      <c r="V53" s="361"/>
      <c r="W53" s="361"/>
      <c r="X53" s="361"/>
    </row>
    <row r="54" spans="1:24" s="362" customFormat="1" ht="30" hidden="1" customHeight="1">
      <c r="A54" s="675"/>
      <c r="B54" s="678"/>
      <c r="C54" s="687"/>
      <c r="D54" s="690"/>
      <c r="E54" s="687"/>
      <c r="F54" s="363" t="s">
        <v>103</v>
      </c>
      <c r="G54" s="383"/>
      <c r="H54" s="383"/>
      <c r="I54" s="383"/>
      <c r="J54" s="383"/>
      <c r="K54" s="387"/>
      <c r="L54" s="383"/>
      <c r="M54" s="384"/>
      <c r="N54" s="383"/>
      <c r="O54" s="383"/>
      <c r="P54" s="383"/>
      <c r="Q54" s="383"/>
      <c r="R54" s="665"/>
      <c r="S54" s="666"/>
      <c r="T54" s="361"/>
      <c r="U54" s="361"/>
      <c r="V54" s="361"/>
      <c r="W54" s="361"/>
      <c r="X54" s="361"/>
    </row>
    <row r="55" spans="1:24" s="362" customFormat="1" ht="30" hidden="1" customHeight="1">
      <c r="A55" s="675"/>
      <c r="B55" s="678"/>
      <c r="C55" s="667" t="s">
        <v>92</v>
      </c>
      <c r="D55" s="670" t="s">
        <v>93</v>
      </c>
      <c r="E55" s="667" t="s">
        <v>296</v>
      </c>
      <c r="F55" s="364" t="s">
        <v>104</v>
      </c>
      <c r="G55" s="383"/>
      <c r="H55" s="383"/>
      <c r="I55" s="383"/>
      <c r="J55" s="383"/>
      <c r="K55" s="383"/>
      <c r="L55" s="388"/>
      <c r="M55" s="383"/>
      <c r="N55" s="383"/>
      <c r="O55" s="383"/>
      <c r="P55" s="383"/>
      <c r="Q55" s="383"/>
      <c r="R55" s="389">
        <v>0.85</v>
      </c>
      <c r="S55" s="390" t="s">
        <v>130</v>
      </c>
      <c r="T55" s="361"/>
      <c r="U55" s="361"/>
      <c r="V55" s="361"/>
      <c r="W55" s="361"/>
      <c r="X55" s="361"/>
    </row>
    <row r="56" spans="1:24" s="362" customFormat="1" ht="40.5" hidden="1" customHeight="1">
      <c r="A56" s="675"/>
      <c r="B56" s="678"/>
      <c r="C56" s="668"/>
      <c r="D56" s="671"/>
      <c r="E56" s="668"/>
      <c r="F56" s="365" t="s">
        <v>105</v>
      </c>
      <c r="G56" s="376"/>
      <c r="H56" s="375"/>
      <c r="I56" s="375"/>
      <c r="J56" s="374"/>
      <c r="K56" s="374"/>
      <c r="L56" s="375">
        <v>60</v>
      </c>
      <c r="M56" s="376"/>
      <c r="N56" s="375"/>
      <c r="O56" s="375"/>
      <c r="P56" s="376"/>
      <c r="Q56" s="375"/>
      <c r="R56" s="375">
        <v>60</v>
      </c>
      <c r="S56" s="361"/>
      <c r="T56" s="361"/>
      <c r="U56" s="361"/>
      <c r="V56" s="361"/>
      <c r="W56" s="361"/>
      <c r="X56" s="361"/>
    </row>
    <row r="57" spans="1:24" s="362" customFormat="1" ht="30" hidden="1" customHeight="1">
      <c r="A57" s="676"/>
      <c r="B57" s="679"/>
      <c r="C57" s="669"/>
      <c r="D57" s="672"/>
      <c r="E57" s="673"/>
      <c r="F57" s="363" t="s">
        <v>103</v>
      </c>
      <c r="G57" s="371"/>
      <c r="H57" s="371"/>
      <c r="I57" s="371"/>
      <c r="J57" s="371"/>
      <c r="K57" s="371"/>
      <c r="L57" s="377">
        <f>L55/L56</f>
        <v>0</v>
      </c>
      <c r="M57" s="371"/>
      <c r="N57" s="371"/>
      <c r="O57" s="371"/>
      <c r="P57" s="371"/>
      <c r="Q57" s="371"/>
      <c r="R57" s="377">
        <f>R55/R56</f>
        <v>1.4166666666666666E-2</v>
      </c>
      <c r="S57" s="361"/>
      <c r="T57" s="361"/>
      <c r="U57" s="361"/>
      <c r="V57" s="361"/>
      <c r="W57" s="361"/>
      <c r="X57" s="361"/>
    </row>
    <row r="58" spans="1:24" ht="30" hidden="1" customHeight="1">
      <c r="A58" s="648">
        <v>11</v>
      </c>
      <c r="B58" s="649" t="s">
        <v>309</v>
      </c>
      <c r="C58" s="587" t="s">
        <v>18</v>
      </c>
      <c r="D58" s="650" t="s">
        <v>310</v>
      </c>
      <c r="E58" s="652" t="s">
        <v>311</v>
      </c>
      <c r="F58" s="391" t="s">
        <v>19</v>
      </c>
      <c r="G58" s="392"/>
      <c r="H58" s="392"/>
      <c r="I58" s="392"/>
      <c r="J58" s="392"/>
      <c r="K58" s="392">
        <v>9.6100000000000005E-2</v>
      </c>
      <c r="L58" s="392"/>
      <c r="M58" s="392"/>
      <c r="N58" s="392"/>
      <c r="O58" s="392"/>
      <c r="P58" s="392"/>
      <c r="Q58" s="392"/>
      <c r="R58" s="392">
        <v>0.17330000000000001</v>
      </c>
      <c r="S58" s="393"/>
      <c r="T58" s="393"/>
      <c r="U58" s="393"/>
      <c r="V58" s="393"/>
      <c r="W58" s="393"/>
      <c r="X58" s="394"/>
    </row>
    <row r="59" spans="1:24" ht="30" hidden="1" customHeight="1">
      <c r="A59" s="648"/>
      <c r="B59" s="649"/>
      <c r="C59" s="596"/>
      <c r="D59" s="651"/>
      <c r="E59" s="653"/>
      <c r="F59" s="391" t="s">
        <v>13</v>
      </c>
      <c r="G59" s="383"/>
      <c r="H59" s="383"/>
      <c r="I59" s="383"/>
      <c r="J59" s="383"/>
      <c r="K59" s="383" t="str">
        <f>IF(K58&gt;=10%,"đạt ","ko đạt ")</f>
        <v xml:space="preserve">ko đạt </v>
      </c>
      <c r="L59" s="383"/>
      <c r="M59" s="383"/>
      <c r="N59" s="383"/>
      <c r="O59" s="383"/>
      <c r="P59" s="383"/>
      <c r="Q59" s="383"/>
      <c r="R59" s="383" t="str">
        <f>IF(R58&gt;=10%,"đạt ","ko đạt ")</f>
        <v xml:space="preserve">đạt </v>
      </c>
      <c r="S59" s="393"/>
      <c r="T59" s="393"/>
      <c r="U59" s="393"/>
      <c r="V59" s="393"/>
      <c r="W59" s="393"/>
      <c r="X59" s="394"/>
    </row>
    <row r="60" spans="1:24" ht="39.950000000000003" hidden="1" customHeight="1">
      <c r="A60" s="617">
        <v>12</v>
      </c>
      <c r="B60" s="654" t="s">
        <v>167</v>
      </c>
      <c r="C60" s="395"/>
      <c r="D60" s="657" t="s">
        <v>312</v>
      </c>
      <c r="E60" s="658" t="s">
        <v>313</v>
      </c>
      <c r="F60" s="391" t="s">
        <v>19</v>
      </c>
      <c r="G60" s="396"/>
      <c r="H60" s="396"/>
      <c r="I60" s="396"/>
      <c r="J60" s="396"/>
      <c r="K60" s="396"/>
      <c r="L60" s="396"/>
      <c r="M60" s="397">
        <v>1.5653999999999999</v>
      </c>
      <c r="N60" s="397">
        <v>3.4737</v>
      </c>
      <c r="O60" s="397">
        <v>3.8129</v>
      </c>
      <c r="P60" s="397">
        <v>6.0545999999999998</v>
      </c>
      <c r="Q60" s="397">
        <v>2.7875000000000001</v>
      </c>
      <c r="R60" s="397"/>
      <c r="S60" s="393"/>
      <c r="T60" s="393"/>
      <c r="U60" s="393"/>
      <c r="V60" s="393"/>
      <c r="W60" s="393"/>
      <c r="X60" s="394"/>
    </row>
    <row r="61" spans="1:24" s="362" customFormat="1" ht="39.950000000000003" hidden="1" customHeight="1">
      <c r="A61" s="618"/>
      <c r="B61" s="655"/>
      <c r="C61" s="398"/>
      <c r="D61" s="657"/>
      <c r="E61" s="658"/>
      <c r="F61" s="391" t="s">
        <v>13</v>
      </c>
      <c r="G61" s="396"/>
      <c r="H61" s="396"/>
      <c r="I61" s="396"/>
      <c r="J61" s="396"/>
      <c r="K61" s="396"/>
      <c r="L61" s="396"/>
      <c r="M61" s="361" t="str">
        <f>IF(M60&gt;1.33,"đạt ","ko đạt ")</f>
        <v xml:space="preserve">đạt </v>
      </c>
      <c r="N61" s="361" t="str">
        <f>IF(N60&gt;1.33,"đạt ","ko đạt ")</f>
        <v xml:space="preserve">đạt </v>
      </c>
      <c r="O61" s="361" t="str">
        <f>IF(O60&gt;1.33,"đạt ","ko đạt ")</f>
        <v xml:space="preserve">đạt </v>
      </c>
      <c r="P61" s="361" t="str">
        <f>IF(P60&gt;1.33,"đạt ","ko đạt ")</f>
        <v xml:space="preserve">đạt </v>
      </c>
      <c r="Q61" s="361" t="str">
        <f>IF(Q60&gt;1.33,"đạt ","ko đạt ")</f>
        <v xml:space="preserve">đạt </v>
      </c>
      <c r="R61" s="397"/>
      <c r="S61" s="299"/>
      <c r="T61" s="299"/>
      <c r="U61" s="299"/>
      <c r="V61" s="299"/>
      <c r="W61" s="299"/>
      <c r="X61" s="299"/>
    </row>
    <row r="62" spans="1:24" s="362" customFormat="1" ht="39.950000000000003" hidden="1" customHeight="1">
      <c r="A62" s="618"/>
      <c r="B62" s="655"/>
      <c r="C62" s="399"/>
      <c r="D62" s="659" t="s">
        <v>314</v>
      </c>
      <c r="E62" s="640" t="s">
        <v>231</v>
      </c>
      <c r="F62" s="391" t="s">
        <v>19</v>
      </c>
      <c r="G62" s="396"/>
      <c r="H62" s="396"/>
      <c r="I62" s="396"/>
      <c r="J62" s="396"/>
      <c r="K62" s="396"/>
      <c r="L62" s="396"/>
      <c r="M62" s="361"/>
      <c r="N62" s="361"/>
      <c r="O62" s="361"/>
      <c r="P62" s="361"/>
      <c r="Q62" s="361"/>
      <c r="R62" s="397"/>
      <c r="S62" s="299"/>
      <c r="T62" s="299"/>
      <c r="U62" s="299"/>
      <c r="V62" s="299"/>
      <c r="W62" s="299"/>
      <c r="X62" s="299"/>
    </row>
    <row r="63" spans="1:24" s="362" customFormat="1" ht="52.5" hidden="1" customHeight="1">
      <c r="A63" s="619"/>
      <c r="B63" s="656"/>
      <c r="C63" s="398"/>
      <c r="D63" s="660"/>
      <c r="E63" s="641"/>
      <c r="F63" s="391" t="s">
        <v>13</v>
      </c>
      <c r="G63" s="396"/>
      <c r="H63" s="396"/>
      <c r="I63" s="396"/>
      <c r="J63" s="396"/>
      <c r="K63" s="396"/>
      <c r="L63" s="396"/>
      <c r="M63" s="361"/>
      <c r="N63" s="361"/>
      <c r="O63" s="361"/>
      <c r="P63" s="361"/>
      <c r="Q63" s="361"/>
      <c r="R63" s="397"/>
      <c r="S63" s="361"/>
      <c r="T63" s="361"/>
      <c r="U63" s="361"/>
      <c r="V63" s="361"/>
      <c r="W63" s="361"/>
      <c r="X63" s="361"/>
    </row>
    <row r="64" spans="1:24" s="34" customFormat="1" ht="30" hidden="1" customHeight="1">
      <c r="A64" s="582">
        <v>13</v>
      </c>
      <c r="B64" s="643" t="s">
        <v>315</v>
      </c>
      <c r="C64" s="567" t="s">
        <v>166</v>
      </c>
      <c r="D64" s="636" t="s">
        <v>316</v>
      </c>
      <c r="E64" s="646" t="s">
        <v>233</v>
      </c>
      <c r="F64" s="400" t="s">
        <v>12</v>
      </c>
      <c r="G64" s="626">
        <v>0.83</v>
      </c>
      <c r="H64" s="627"/>
      <c r="I64" s="627"/>
      <c r="J64" s="627"/>
      <c r="K64" s="627"/>
      <c r="L64" s="627"/>
      <c r="M64" s="627"/>
      <c r="N64" s="627"/>
      <c r="O64" s="627"/>
      <c r="P64" s="627"/>
      <c r="Q64" s="627"/>
      <c r="R64" s="628"/>
      <c r="S64" s="361"/>
      <c r="T64" s="401"/>
      <c r="U64" s="361"/>
      <c r="V64" s="402"/>
      <c r="W64" s="361"/>
      <c r="X64" s="361"/>
    </row>
    <row r="65" spans="1:24" s="34" customFormat="1" ht="30" hidden="1" customHeight="1">
      <c r="A65" s="642"/>
      <c r="B65" s="644"/>
      <c r="C65" s="567"/>
      <c r="D65" s="637"/>
      <c r="E65" s="639"/>
      <c r="F65" s="400" t="s">
        <v>13</v>
      </c>
      <c r="G65" s="629" t="str">
        <f>IF(G64&gt;=80%,"Đạt ","Không đạt ")</f>
        <v xml:space="preserve">Đạt </v>
      </c>
      <c r="H65" s="630"/>
      <c r="I65" s="630"/>
      <c r="J65" s="630"/>
      <c r="K65" s="630"/>
      <c r="L65" s="630"/>
      <c r="M65" s="630"/>
      <c r="N65" s="630"/>
      <c r="O65" s="630"/>
      <c r="P65" s="630"/>
      <c r="Q65" s="630"/>
      <c r="R65" s="631"/>
      <c r="S65" s="361"/>
      <c r="T65" s="361"/>
      <c r="U65" s="361"/>
      <c r="V65" s="361"/>
      <c r="W65" s="361"/>
      <c r="X65" s="361"/>
    </row>
    <row r="66" spans="1:24" s="34" customFormat="1" ht="30" hidden="1" customHeight="1">
      <c r="A66" s="642"/>
      <c r="B66" s="644"/>
      <c r="C66" s="567" t="s">
        <v>166</v>
      </c>
      <c r="D66" s="636" t="s">
        <v>234</v>
      </c>
      <c r="E66" s="638" t="s">
        <v>235</v>
      </c>
      <c r="F66" s="400" t="s">
        <v>12</v>
      </c>
      <c r="G66" s="629">
        <f>ROUND(17*80/152,1)</f>
        <v>8.9</v>
      </c>
      <c r="H66" s="630"/>
      <c r="I66" s="630"/>
      <c r="J66" s="630"/>
      <c r="K66" s="630"/>
      <c r="L66" s="630"/>
      <c r="M66" s="630"/>
      <c r="N66" s="630"/>
      <c r="O66" s="630"/>
      <c r="P66" s="630"/>
      <c r="Q66" s="630"/>
      <c r="R66" s="631"/>
      <c r="S66" s="361"/>
      <c r="T66" s="401"/>
      <c r="U66" s="361"/>
      <c r="V66" s="402"/>
      <c r="W66" s="361"/>
      <c r="X66" s="361"/>
    </row>
    <row r="67" spans="1:24" s="34" customFormat="1" ht="30" hidden="1" customHeight="1">
      <c r="A67" s="642"/>
      <c r="B67" s="644"/>
      <c r="C67" s="567"/>
      <c r="D67" s="637"/>
      <c r="E67" s="639"/>
      <c r="F67" s="400" t="s">
        <v>13</v>
      </c>
      <c r="G67" s="629" t="str">
        <f>IF(G66&gt;=6,"Đạt ","Không đạt ")</f>
        <v xml:space="preserve">Đạt </v>
      </c>
      <c r="H67" s="630"/>
      <c r="I67" s="630"/>
      <c r="J67" s="630"/>
      <c r="K67" s="630"/>
      <c r="L67" s="630"/>
      <c r="M67" s="630"/>
      <c r="N67" s="630"/>
      <c r="O67" s="630"/>
      <c r="P67" s="630"/>
      <c r="Q67" s="630"/>
      <c r="R67" s="631"/>
      <c r="S67" s="361"/>
      <c r="T67" s="401"/>
      <c r="U67" s="361"/>
      <c r="V67" s="402"/>
      <c r="W67" s="361"/>
      <c r="X67" s="361"/>
    </row>
    <row r="68" spans="1:24" s="34" customFormat="1" ht="30" hidden="1" customHeight="1">
      <c r="A68" s="642"/>
      <c r="B68" s="644"/>
      <c r="C68" s="567" t="s">
        <v>166</v>
      </c>
      <c r="D68" s="636" t="s">
        <v>236</v>
      </c>
      <c r="E68" s="646" t="s">
        <v>237</v>
      </c>
      <c r="F68" s="400" t="s">
        <v>12</v>
      </c>
      <c r="G68" s="626">
        <f>6/40*100%</f>
        <v>0.15</v>
      </c>
      <c r="H68" s="627"/>
      <c r="I68" s="627"/>
      <c r="J68" s="627"/>
      <c r="K68" s="627"/>
      <c r="L68" s="627"/>
      <c r="M68" s="627"/>
      <c r="N68" s="627"/>
      <c r="O68" s="627"/>
      <c r="P68" s="627"/>
      <c r="Q68" s="627"/>
      <c r="R68" s="628"/>
      <c r="S68" s="403"/>
      <c r="T68" s="404"/>
      <c r="U68" s="403"/>
      <c r="V68" s="405"/>
      <c r="W68" s="403"/>
      <c r="X68" s="403"/>
    </row>
    <row r="69" spans="1:24" s="34" customFormat="1" ht="30" hidden="1" customHeight="1">
      <c r="A69" s="583"/>
      <c r="B69" s="645"/>
      <c r="C69" s="567"/>
      <c r="D69" s="637"/>
      <c r="E69" s="647"/>
      <c r="F69" s="400" t="s">
        <v>13</v>
      </c>
      <c r="G69" s="629" t="str">
        <f>IF(G68&gt;=10%,"Đạt ","Không đạt ")</f>
        <v xml:space="preserve">Đạt </v>
      </c>
      <c r="H69" s="630"/>
      <c r="I69" s="630"/>
      <c r="J69" s="630"/>
      <c r="K69" s="630"/>
      <c r="L69" s="630"/>
      <c r="M69" s="630"/>
      <c r="N69" s="630"/>
      <c r="O69" s="630"/>
      <c r="P69" s="630"/>
      <c r="Q69" s="630"/>
      <c r="R69" s="631"/>
      <c r="S69" s="403"/>
      <c r="T69" s="404"/>
      <c r="U69" s="403"/>
      <c r="V69" s="405"/>
      <c r="W69" s="403"/>
      <c r="X69" s="403"/>
    </row>
    <row r="70" spans="1:24" s="408" customFormat="1" ht="30" hidden="1" customHeight="1">
      <c r="A70" s="610">
        <v>14</v>
      </c>
      <c r="B70" s="633" t="s">
        <v>317</v>
      </c>
      <c r="C70" s="567" t="s">
        <v>11</v>
      </c>
      <c r="D70" s="568" t="s">
        <v>238</v>
      </c>
      <c r="E70" s="572" t="s">
        <v>14</v>
      </c>
      <c r="F70" s="10" t="s">
        <v>19</v>
      </c>
      <c r="G70" s="406"/>
      <c r="H70" s="406"/>
      <c r="I70" s="406"/>
      <c r="J70" s="406"/>
      <c r="K70" s="406"/>
      <c r="L70" s="406"/>
      <c r="M70" s="407">
        <v>18</v>
      </c>
      <c r="N70" s="393"/>
      <c r="O70" s="393"/>
      <c r="P70" s="393"/>
      <c r="Q70" s="393"/>
      <c r="R70" s="393"/>
      <c r="S70" s="299"/>
      <c r="T70" s="299"/>
      <c r="U70" s="299"/>
      <c r="V70" s="299"/>
      <c r="W70" s="299"/>
      <c r="X70" s="299"/>
    </row>
    <row r="71" spans="1:24" s="362" customFormat="1" ht="30" hidden="1" customHeight="1">
      <c r="A71" s="592"/>
      <c r="B71" s="634"/>
      <c r="C71" s="567"/>
      <c r="D71" s="568"/>
      <c r="E71" s="572"/>
      <c r="F71" s="10" t="s">
        <v>13</v>
      </c>
      <c r="G71" s="406"/>
      <c r="H71" s="406"/>
      <c r="I71" s="406"/>
      <c r="J71" s="406"/>
      <c r="K71" s="406"/>
      <c r="L71" s="406"/>
      <c r="M71" s="407" t="str">
        <f>IF(M70&gt;=6,"đạt ","ko đạt ")</f>
        <v xml:space="preserve">đạt </v>
      </c>
      <c r="N71" s="393"/>
      <c r="O71" s="393"/>
      <c r="P71" s="393"/>
      <c r="Q71" s="393"/>
      <c r="R71" s="393"/>
      <c r="S71" s="409"/>
      <c r="T71" s="409"/>
      <c r="U71" s="409"/>
      <c r="V71" s="409"/>
      <c r="W71" s="409"/>
      <c r="X71" s="409"/>
    </row>
    <row r="72" spans="1:24" s="362" customFormat="1" ht="53.25" hidden="1" customHeight="1">
      <c r="A72" s="632"/>
      <c r="B72" s="635"/>
      <c r="C72" s="300" t="s">
        <v>11</v>
      </c>
      <c r="D72" s="301" t="s">
        <v>239</v>
      </c>
      <c r="E72" s="302" t="s">
        <v>14</v>
      </c>
      <c r="F72" s="10"/>
      <c r="G72" s="406"/>
      <c r="H72" s="406"/>
      <c r="I72" s="406"/>
      <c r="J72" s="406"/>
      <c r="K72" s="406"/>
      <c r="L72" s="406"/>
      <c r="M72" s="407"/>
      <c r="N72" s="393"/>
      <c r="O72" s="393"/>
      <c r="P72" s="393"/>
      <c r="Q72" s="393"/>
      <c r="R72" s="393"/>
      <c r="S72" s="361"/>
      <c r="T72" s="361"/>
      <c r="U72" s="361"/>
      <c r="V72" s="361"/>
      <c r="W72" s="361"/>
      <c r="X72" s="361"/>
    </row>
    <row r="73" spans="1:24" s="362" customFormat="1" ht="30" hidden="1" customHeight="1">
      <c r="A73" s="617">
        <v>15</v>
      </c>
      <c r="B73" s="620" t="s">
        <v>318</v>
      </c>
      <c r="C73" s="623" t="s">
        <v>124</v>
      </c>
      <c r="D73" s="597" t="s">
        <v>240</v>
      </c>
      <c r="E73" s="624" t="s">
        <v>126</v>
      </c>
      <c r="F73" s="391" t="s">
        <v>127</v>
      </c>
      <c r="G73" s="380"/>
      <c r="H73" s="380"/>
      <c r="I73" s="380"/>
      <c r="J73" s="380"/>
      <c r="K73" s="380"/>
      <c r="L73" s="380"/>
      <c r="M73" s="380"/>
      <c r="N73" s="410">
        <v>2</v>
      </c>
      <c r="O73" s="410">
        <v>1</v>
      </c>
      <c r="P73" s="410">
        <v>1</v>
      </c>
      <c r="Q73" s="410"/>
      <c r="R73" s="410">
        <v>1</v>
      </c>
      <c r="S73" s="361"/>
      <c r="T73" s="361"/>
      <c r="U73" s="361"/>
      <c r="V73" s="361"/>
      <c r="W73" s="361"/>
      <c r="X73" s="361"/>
    </row>
    <row r="74" spans="1:24" s="362" customFormat="1" ht="30" hidden="1" customHeight="1">
      <c r="A74" s="618"/>
      <c r="B74" s="621"/>
      <c r="C74" s="623"/>
      <c r="D74" s="597"/>
      <c r="E74" s="624"/>
      <c r="F74" s="411" t="s">
        <v>128</v>
      </c>
      <c r="G74" s="380"/>
      <c r="H74" s="380"/>
      <c r="I74" s="380"/>
      <c r="J74" s="380"/>
      <c r="K74" s="380"/>
      <c r="L74" s="380"/>
      <c r="M74" s="380"/>
      <c r="N74" s="410">
        <v>2</v>
      </c>
      <c r="O74" s="410">
        <v>1</v>
      </c>
      <c r="P74" s="410">
        <v>1</v>
      </c>
      <c r="Q74" s="410"/>
      <c r="R74" s="410">
        <v>1</v>
      </c>
      <c r="S74" s="412"/>
      <c r="T74" s="412"/>
      <c r="U74" s="412"/>
      <c r="V74" s="412"/>
      <c r="W74" s="412"/>
      <c r="X74" s="412"/>
    </row>
    <row r="75" spans="1:24" s="362" customFormat="1" ht="30" hidden="1" customHeight="1">
      <c r="A75" s="618"/>
      <c r="B75" s="621"/>
      <c r="C75" s="623"/>
      <c r="D75" s="597"/>
      <c r="E75" s="624"/>
      <c r="F75" s="411" t="s">
        <v>129</v>
      </c>
      <c r="G75" s="380"/>
      <c r="H75" s="380"/>
      <c r="I75" s="380"/>
      <c r="J75" s="380"/>
      <c r="K75" s="380"/>
      <c r="L75" s="380"/>
      <c r="M75" s="380"/>
      <c r="N75" s="380">
        <f>N74/N73</f>
        <v>1</v>
      </c>
      <c r="O75" s="380">
        <f>O74/O73</f>
        <v>1</v>
      </c>
      <c r="P75" s="380">
        <f>P74/P73</f>
        <v>1</v>
      </c>
      <c r="Q75" s="380"/>
      <c r="R75" s="380">
        <f>R74/R73</f>
        <v>1</v>
      </c>
      <c r="S75" s="361"/>
      <c r="T75" s="361"/>
      <c r="U75" s="361"/>
      <c r="V75" s="361"/>
      <c r="W75" s="361"/>
      <c r="X75" s="361"/>
    </row>
    <row r="76" spans="1:24" s="362" customFormat="1" ht="30" hidden="1" customHeight="1">
      <c r="A76" s="618"/>
      <c r="B76" s="621"/>
      <c r="C76" s="623"/>
      <c r="D76" s="597"/>
      <c r="E76" s="624"/>
      <c r="F76" s="391" t="s">
        <v>13</v>
      </c>
      <c r="G76" s="383"/>
      <c r="H76" s="383"/>
      <c r="I76" s="383"/>
      <c r="J76" s="383"/>
      <c r="K76" s="383"/>
      <c r="L76" s="383"/>
      <c r="M76" s="383"/>
      <c r="N76" s="383" t="s">
        <v>130</v>
      </c>
      <c r="O76" s="383" t="s">
        <v>130</v>
      </c>
      <c r="P76" s="383" t="s">
        <v>130</v>
      </c>
      <c r="Q76" s="383"/>
      <c r="R76" s="383" t="s">
        <v>130</v>
      </c>
      <c r="S76" s="361"/>
      <c r="T76" s="361"/>
      <c r="U76" s="361"/>
      <c r="V76" s="361"/>
      <c r="W76" s="361"/>
      <c r="X76" s="361"/>
    </row>
    <row r="77" spans="1:24" s="362" customFormat="1" ht="30" hidden="1" customHeight="1">
      <c r="A77" s="618"/>
      <c r="B77" s="621"/>
      <c r="C77" s="584" t="s">
        <v>124</v>
      </c>
      <c r="D77" s="571" t="s">
        <v>240</v>
      </c>
      <c r="E77" s="625" t="s">
        <v>126</v>
      </c>
      <c r="F77" s="397" t="s">
        <v>19</v>
      </c>
      <c r="G77" s="397"/>
      <c r="H77" s="397"/>
      <c r="I77" s="397"/>
      <c r="J77" s="397"/>
      <c r="K77" s="397"/>
      <c r="L77" s="397"/>
      <c r="M77" s="361">
        <v>0</v>
      </c>
      <c r="N77" s="361">
        <v>0</v>
      </c>
      <c r="O77" s="361">
        <v>0</v>
      </c>
      <c r="P77" s="361">
        <v>0</v>
      </c>
      <c r="Q77" s="361">
        <v>0</v>
      </c>
      <c r="R77" s="299"/>
      <c r="S77" s="361"/>
      <c r="T77" s="361"/>
      <c r="U77" s="361"/>
      <c r="V77" s="361"/>
      <c r="W77" s="361"/>
      <c r="X77" s="361"/>
    </row>
    <row r="78" spans="1:24" s="362" customFormat="1" ht="30" hidden="1" customHeight="1">
      <c r="A78" s="619"/>
      <c r="B78" s="622"/>
      <c r="C78" s="584"/>
      <c r="D78" s="571"/>
      <c r="E78" s="625"/>
      <c r="F78" s="397" t="s">
        <v>13</v>
      </c>
      <c r="G78" s="397"/>
      <c r="H78" s="397"/>
      <c r="I78" s="397"/>
      <c r="J78" s="397"/>
      <c r="K78" s="397"/>
      <c r="L78" s="397"/>
      <c r="M78" s="361" t="str">
        <f>IF(M77&lt;=4,"đạt ","ko đạt ")</f>
        <v xml:space="preserve">đạt </v>
      </c>
      <c r="N78" s="361" t="str">
        <f>IF(N77&lt;=4,"đạt ","ko đạt ")</f>
        <v xml:space="preserve">đạt </v>
      </c>
      <c r="O78" s="361" t="str">
        <f>IF(O77&lt;=4,"đạt ","ko đạt ")</f>
        <v xml:space="preserve">đạt </v>
      </c>
      <c r="P78" s="361" t="str">
        <f>IF(P77&lt;=4,"đạt ","ko đạt ")</f>
        <v xml:space="preserve">đạt </v>
      </c>
      <c r="Q78" s="361" t="str">
        <f>IF(Q77&lt;=4,"đạt ","ko đạt ")</f>
        <v xml:space="preserve">đạt </v>
      </c>
      <c r="R78" s="361"/>
      <c r="S78" s="361"/>
      <c r="T78" s="361"/>
      <c r="U78" s="361"/>
      <c r="V78" s="361"/>
      <c r="W78" s="361"/>
      <c r="X78" s="361"/>
    </row>
    <row r="79" spans="1:24" s="362" customFormat="1" ht="30" hidden="1" customHeight="1">
      <c r="A79" s="610">
        <v>16</v>
      </c>
      <c r="B79" s="600" t="s">
        <v>319</v>
      </c>
      <c r="C79" s="602" t="s">
        <v>17</v>
      </c>
      <c r="D79" s="604" t="s">
        <v>20</v>
      </c>
      <c r="E79" s="572" t="s">
        <v>241</v>
      </c>
      <c r="F79" s="397" t="s">
        <v>19</v>
      </c>
      <c r="G79" s="397"/>
      <c r="H79" s="397"/>
      <c r="I79" s="397"/>
      <c r="J79" s="397"/>
      <c r="K79" s="397"/>
      <c r="L79" s="397"/>
      <c r="M79" s="361">
        <v>151</v>
      </c>
      <c r="N79" s="361">
        <v>201</v>
      </c>
      <c r="O79" s="361">
        <v>469</v>
      </c>
      <c r="P79" s="361">
        <v>283</v>
      </c>
      <c r="Q79" s="361">
        <v>101</v>
      </c>
      <c r="R79" s="361"/>
      <c r="S79" s="361"/>
      <c r="T79" s="361"/>
      <c r="U79" s="361"/>
      <c r="V79" s="361"/>
      <c r="W79" s="361"/>
      <c r="X79" s="361"/>
    </row>
    <row r="80" spans="1:24" s="362" customFormat="1" ht="30" hidden="1" customHeight="1">
      <c r="A80" s="592"/>
      <c r="B80" s="601"/>
      <c r="C80" s="603"/>
      <c r="D80" s="605"/>
      <c r="E80" s="572"/>
      <c r="F80" s="397" t="s">
        <v>13</v>
      </c>
      <c r="G80" s="397"/>
      <c r="H80" s="397"/>
      <c r="I80" s="397"/>
      <c r="J80" s="397"/>
      <c r="K80" s="397"/>
      <c r="L80" s="397"/>
      <c r="M80" s="361" t="str">
        <f>IF(M79&lt;=950,"đạt ","ko đạt ")</f>
        <v xml:space="preserve">đạt </v>
      </c>
      <c r="N80" s="361" t="str">
        <f>IF(N79&lt;=950,"đạt ","ko đạt ")</f>
        <v xml:space="preserve">đạt </v>
      </c>
      <c r="O80" s="361" t="str">
        <f>IF(O79&lt;=950,"đạt ","ko đạt ")</f>
        <v xml:space="preserve">đạt </v>
      </c>
      <c r="P80" s="361" t="str">
        <f>IF(P79&lt;=950,"đạt ","ko đạt ")</f>
        <v xml:space="preserve">đạt </v>
      </c>
      <c r="Q80" s="361" t="str">
        <f>IF(Q79&lt;=950,"đạt ","ko đạt ")</f>
        <v xml:space="preserve">đạt </v>
      </c>
      <c r="R80" s="361"/>
      <c r="S80" s="361"/>
      <c r="T80" s="361"/>
      <c r="U80" s="361"/>
      <c r="V80" s="361"/>
      <c r="W80" s="361"/>
      <c r="X80" s="361"/>
    </row>
    <row r="81" spans="1:24" s="362" customFormat="1" ht="30" hidden="1" customHeight="1">
      <c r="A81" s="592"/>
      <c r="B81" s="601"/>
      <c r="C81" s="602" t="s">
        <v>18</v>
      </c>
      <c r="D81" s="613" t="s">
        <v>22</v>
      </c>
      <c r="E81" s="615" t="s">
        <v>23</v>
      </c>
      <c r="F81" s="397" t="s">
        <v>19</v>
      </c>
      <c r="G81" s="397"/>
      <c r="H81" s="397"/>
      <c r="I81" s="397"/>
      <c r="J81" s="397"/>
      <c r="K81" s="397"/>
      <c r="L81" s="397"/>
      <c r="M81" s="397"/>
      <c r="N81" s="397"/>
      <c r="O81" s="397"/>
      <c r="P81" s="397"/>
      <c r="Q81" s="397"/>
      <c r="R81" s="361"/>
      <c r="S81" s="361"/>
      <c r="T81" s="361"/>
      <c r="U81" s="361"/>
      <c r="V81" s="361"/>
      <c r="W81" s="361"/>
      <c r="X81" s="361"/>
    </row>
    <row r="82" spans="1:24" s="362" customFormat="1" ht="30" hidden="1" customHeight="1">
      <c r="A82" s="592"/>
      <c r="B82" s="601"/>
      <c r="C82" s="612"/>
      <c r="D82" s="614"/>
      <c r="E82" s="598"/>
      <c r="F82" s="413" t="s">
        <v>13</v>
      </c>
      <c r="G82" s="397"/>
      <c r="H82" s="397"/>
      <c r="I82" s="397"/>
      <c r="J82" s="397"/>
      <c r="K82" s="397"/>
      <c r="L82" s="397"/>
      <c r="M82" s="397"/>
      <c r="N82" s="397"/>
      <c r="O82" s="414">
        <v>0</v>
      </c>
      <c r="P82" s="415">
        <v>90884</v>
      </c>
      <c r="Q82" s="415">
        <v>8798</v>
      </c>
      <c r="R82" s="361"/>
      <c r="S82" s="361"/>
      <c r="T82" s="361"/>
      <c r="U82" s="361"/>
      <c r="V82" s="361"/>
      <c r="W82" s="361"/>
      <c r="X82" s="361"/>
    </row>
    <row r="83" spans="1:24" s="362" customFormat="1" ht="30" hidden="1" customHeight="1">
      <c r="A83" s="592"/>
      <c r="B83" s="601"/>
      <c r="C83" s="612" t="s">
        <v>166</v>
      </c>
      <c r="D83" s="614" t="s">
        <v>24</v>
      </c>
      <c r="E83" s="598" t="s">
        <v>25</v>
      </c>
      <c r="F83" s="397" t="s">
        <v>19</v>
      </c>
      <c r="G83" s="413"/>
      <c r="H83" s="413"/>
      <c r="I83" s="413"/>
      <c r="J83" s="413"/>
      <c r="K83" s="413"/>
      <c r="L83" s="413"/>
      <c r="M83" s="416"/>
      <c r="N83" s="417"/>
      <c r="O83" s="413"/>
      <c r="P83" s="413"/>
      <c r="Q83" s="413"/>
      <c r="R83" s="403"/>
      <c r="S83" s="299"/>
      <c r="T83" s="299"/>
      <c r="U83" s="299"/>
      <c r="V83" s="299"/>
      <c r="W83" s="299"/>
      <c r="X83" s="299"/>
    </row>
    <row r="84" spans="1:24" s="362" customFormat="1" ht="30" hidden="1" customHeight="1">
      <c r="A84" s="592"/>
      <c r="B84" s="611"/>
      <c r="C84" s="603"/>
      <c r="D84" s="616"/>
      <c r="E84" s="599"/>
      <c r="F84" s="413" t="s">
        <v>13</v>
      </c>
      <c r="G84" s="418"/>
      <c r="H84" s="413"/>
      <c r="I84" s="413"/>
      <c r="J84" s="413"/>
      <c r="K84" s="413"/>
      <c r="L84" s="413"/>
      <c r="M84" s="416"/>
      <c r="N84" s="417"/>
      <c r="O84" s="413"/>
      <c r="P84" s="413"/>
      <c r="Q84" s="413"/>
      <c r="R84" s="403"/>
      <c r="S84" s="361"/>
      <c r="T84" s="361"/>
      <c r="U84" s="361"/>
      <c r="V84" s="361"/>
      <c r="W84" s="361"/>
      <c r="X84" s="361"/>
    </row>
    <row r="85" spans="1:24" s="362" customFormat="1" ht="30" hidden="1" customHeight="1">
      <c r="A85" s="592"/>
      <c r="B85" s="600" t="s">
        <v>320</v>
      </c>
      <c r="C85" s="602" t="s">
        <v>17</v>
      </c>
      <c r="D85" s="604" t="s">
        <v>20</v>
      </c>
      <c r="E85" s="572" t="s">
        <v>241</v>
      </c>
      <c r="F85" s="397" t="s">
        <v>19</v>
      </c>
      <c r="G85" s="418"/>
      <c r="H85" s="413"/>
      <c r="I85" s="413"/>
      <c r="J85" s="413"/>
      <c r="K85" s="413"/>
      <c r="L85" s="413"/>
      <c r="M85" s="416"/>
      <c r="N85" s="417"/>
      <c r="O85" s="413"/>
      <c r="P85" s="413"/>
      <c r="Q85" s="413"/>
      <c r="R85" s="403"/>
      <c r="S85" s="361"/>
      <c r="T85" s="361"/>
      <c r="U85" s="361"/>
      <c r="V85" s="361"/>
      <c r="W85" s="361"/>
      <c r="X85" s="361"/>
    </row>
    <row r="86" spans="1:24" s="362" customFormat="1" ht="30" hidden="1" customHeight="1">
      <c r="A86" s="592"/>
      <c r="B86" s="601"/>
      <c r="C86" s="603"/>
      <c r="D86" s="605"/>
      <c r="E86" s="572"/>
      <c r="F86" s="397" t="s">
        <v>13</v>
      </c>
      <c r="G86" s="418"/>
      <c r="H86" s="413"/>
      <c r="I86" s="413"/>
      <c r="J86" s="413"/>
      <c r="K86" s="413"/>
      <c r="L86" s="413"/>
      <c r="M86" s="416"/>
      <c r="N86" s="417"/>
      <c r="O86" s="413"/>
      <c r="P86" s="413"/>
      <c r="Q86" s="413"/>
      <c r="R86" s="403"/>
      <c r="S86" s="361"/>
      <c r="T86" s="361"/>
      <c r="U86" s="361"/>
      <c r="V86" s="361"/>
      <c r="W86" s="361"/>
      <c r="X86" s="361"/>
    </row>
    <row r="87" spans="1:24" s="362" customFormat="1" ht="30" hidden="1" customHeight="1">
      <c r="A87" s="592"/>
      <c r="B87" s="601"/>
      <c r="C87" s="606" t="s">
        <v>18</v>
      </c>
      <c r="D87" s="607" t="s">
        <v>22</v>
      </c>
      <c r="E87" s="598" t="s">
        <v>23</v>
      </c>
      <c r="F87" s="397" t="s">
        <v>13</v>
      </c>
      <c r="G87" s="418"/>
      <c r="H87" s="413"/>
      <c r="I87" s="413"/>
      <c r="J87" s="413"/>
      <c r="K87" s="413"/>
      <c r="L87" s="413"/>
      <c r="M87" s="416"/>
      <c r="N87" s="417"/>
      <c r="O87" s="413"/>
      <c r="P87" s="413"/>
      <c r="Q87" s="413"/>
      <c r="R87" s="403"/>
      <c r="S87" s="412"/>
      <c r="T87" s="412"/>
      <c r="U87" s="412"/>
      <c r="V87" s="412"/>
      <c r="W87" s="412"/>
      <c r="X87" s="412"/>
    </row>
    <row r="88" spans="1:24" s="362" customFormat="1" ht="30" hidden="1" customHeight="1">
      <c r="A88" s="592"/>
      <c r="B88" s="601"/>
      <c r="C88" s="606"/>
      <c r="D88" s="608"/>
      <c r="E88" s="598"/>
      <c r="F88" s="397" t="s">
        <v>19</v>
      </c>
      <c r="G88" s="418"/>
      <c r="H88" s="413"/>
      <c r="I88" s="413"/>
      <c r="J88" s="413"/>
      <c r="K88" s="413"/>
      <c r="L88" s="413"/>
      <c r="M88" s="416"/>
      <c r="N88" s="417"/>
      <c r="O88" s="413"/>
      <c r="P88" s="413"/>
      <c r="Q88" s="413"/>
      <c r="R88" s="403"/>
      <c r="S88" s="361"/>
      <c r="T88" s="361"/>
      <c r="U88" s="361"/>
      <c r="V88" s="361"/>
      <c r="W88" s="361"/>
      <c r="X88" s="361"/>
    </row>
    <row r="89" spans="1:24" s="362" customFormat="1" ht="30" hidden="1" customHeight="1">
      <c r="A89" s="592"/>
      <c r="B89" s="601"/>
      <c r="C89" s="606"/>
      <c r="D89" s="609"/>
      <c r="E89" s="598"/>
      <c r="F89" s="413" t="s">
        <v>13</v>
      </c>
      <c r="G89" s="418"/>
      <c r="H89" s="413"/>
      <c r="I89" s="413"/>
      <c r="J89" s="413"/>
      <c r="K89" s="413"/>
      <c r="L89" s="413"/>
      <c r="M89" s="416"/>
      <c r="N89" s="417"/>
      <c r="O89" s="413"/>
      <c r="P89" s="413"/>
      <c r="Q89" s="413"/>
      <c r="R89" s="403"/>
      <c r="S89" s="361"/>
      <c r="T89" s="361"/>
      <c r="U89" s="361"/>
      <c r="V89" s="361"/>
      <c r="W89" s="361"/>
      <c r="X89" s="361"/>
    </row>
    <row r="90" spans="1:24" s="362" customFormat="1" ht="30" hidden="1" customHeight="1">
      <c r="A90" s="592">
        <v>17</v>
      </c>
      <c r="B90" s="594" t="s">
        <v>321</v>
      </c>
      <c r="C90" s="587" t="s">
        <v>166</v>
      </c>
      <c r="D90" s="597" t="s">
        <v>242</v>
      </c>
      <c r="E90" s="586">
        <v>1</v>
      </c>
      <c r="F90" s="391" t="s">
        <v>19</v>
      </c>
      <c r="G90" s="383">
        <v>0</v>
      </c>
      <c r="H90" s="383">
        <v>0</v>
      </c>
      <c r="I90" s="419">
        <v>1</v>
      </c>
      <c r="J90" s="383">
        <v>0</v>
      </c>
      <c r="K90" s="383">
        <v>0</v>
      </c>
      <c r="L90" s="420"/>
      <c r="M90" s="420"/>
      <c r="N90" s="420"/>
      <c r="O90" s="420"/>
      <c r="P90" s="420"/>
      <c r="Q90" s="420"/>
      <c r="R90" s="420"/>
      <c r="S90" s="361"/>
      <c r="T90" s="361"/>
      <c r="U90" s="361"/>
      <c r="V90" s="361"/>
      <c r="W90" s="361"/>
      <c r="X90" s="361"/>
    </row>
    <row r="91" spans="1:24" s="362" customFormat="1" ht="30" hidden="1" customHeight="1">
      <c r="A91" s="592"/>
      <c r="B91" s="594"/>
      <c r="C91" s="596"/>
      <c r="D91" s="597"/>
      <c r="E91" s="586"/>
      <c r="F91" s="421" t="s">
        <v>13</v>
      </c>
      <c r="G91" s="422" t="str">
        <f>IF(G90&lt;=0,"đạt ","ko đạt ")</f>
        <v xml:space="preserve">đạt </v>
      </c>
      <c r="H91" s="422" t="str">
        <f>IF(H90&lt;=0,"đạt ","ko đạt ")</f>
        <v xml:space="preserve">đạt </v>
      </c>
      <c r="I91" s="422" t="str">
        <f>IF(I90&lt;=0,"đạt ","ko đạt ")</f>
        <v xml:space="preserve">ko đạt </v>
      </c>
      <c r="J91" s="422" t="str">
        <f>IF(J90&lt;=0,"đạt ","ko đạt ")</f>
        <v xml:space="preserve">đạt </v>
      </c>
      <c r="K91" s="422" t="str">
        <f>IF(K90&lt;=0,"đạt ","ko đạt ")</f>
        <v xml:space="preserve">đạt </v>
      </c>
      <c r="L91" s="422"/>
      <c r="M91" s="422"/>
      <c r="N91" s="422"/>
      <c r="O91" s="422"/>
      <c r="P91" s="422"/>
      <c r="Q91" s="422"/>
      <c r="R91" s="422"/>
      <c r="S91" s="361"/>
      <c r="T91" s="361"/>
      <c r="U91" s="361"/>
      <c r="V91" s="361"/>
      <c r="W91" s="361"/>
      <c r="X91" s="361"/>
    </row>
    <row r="92" spans="1:24" s="362" customFormat="1" ht="30" hidden="1" customHeight="1">
      <c r="A92" s="592"/>
      <c r="B92" s="594"/>
      <c r="C92" s="596" t="s">
        <v>18</v>
      </c>
      <c r="D92" s="508" t="s">
        <v>244</v>
      </c>
      <c r="E92" s="586">
        <v>1</v>
      </c>
      <c r="F92" s="391" t="s">
        <v>19</v>
      </c>
      <c r="G92" s="383">
        <v>0</v>
      </c>
      <c r="H92" s="383">
        <v>0</v>
      </c>
      <c r="I92" s="383">
        <v>0</v>
      </c>
      <c r="J92" s="383">
        <v>0</v>
      </c>
      <c r="K92" s="383">
        <v>0</v>
      </c>
      <c r="L92" s="383"/>
      <c r="M92" s="383"/>
      <c r="N92" s="383"/>
      <c r="O92" s="383"/>
      <c r="P92" s="383"/>
      <c r="Q92" s="383"/>
      <c r="R92" s="383"/>
      <c r="S92" s="299"/>
      <c r="T92" s="299"/>
      <c r="U92" s="299"/>
      <c r="V92" s="299"/>
      <c r="W92" s="299"/>
      <c r="X92" s="299"/>
    </row>
    <row r="93" spans="1:24" s="362" customFormat="1" ht="30" hidden="1" customHeight="1">
      <c r="A93" s="592"/>
      <c r="B93" s="594"/>
      <c r="C93" s="596"/>
      <c r="D93" s="508"/>
      <c r="E93" s="586"/>
      <c r="F93" s="391" t="s">
        <v>13</v>
      </c>
      <c r="G93" s="383" t="str">
        <f>IF(G92&lt;=0,"đạt ","ko đạt ")</f>
        <v xml:space="preserve">đạt </v>
      </c>
      <c r="H93" s="383" t="str">
        <f>IF(H92&lt;=0,"đạt ","ko đạt ")</f>
        <v xml:space="preserve">đạt </v>
      </c>
      <c r="I93" s="383" t="str">
        <f>IF(I92&lt;=0,"đạt ","ko đạt ")</f>
        <v xml:space="preserve">đạt </v>
      </c>
      <c r="J93" s="383" t="str">
        <f>IF(J92&lt;=0,"đạt ","ko đạt ")</f>
        <v xml:space="preserve">đạt </v>
      </c>
      <c r="K93" s="383" t="str">
        <f>IF(K92&lt;=0,"đạt ","ko đạt ")</f>
        <v xml:space="preserve">đạt </v>
      </c>
      <c r="L93" s="383"/>
      <c r="M93" s="383"/>
      <c r="N93" s="383"/>
      <c r="O93" s="383"/>
      <c r="P93" s="383"/>
      <c r="Q93" s="383"/>
      <c r="R93" s="383"/>
      <c r="S93" s="361"/>
      <c r="T93" s="361"/>
      <c r="U93" s="361"/>
      <c r="V93" s="361"/>
      <c r="W93" s="361"/>
      <c r="X93" s="361"/>
    </row>
    <row r="94" spans="1:24" s="362" customFormat="1" ht="30" hidden="1" customHeight="1">
      <c r="A94" s="592"/>
      <c r="B94" s="594"/>
      <c r="C94" s="596" t="s">
        <v>18</v>
      </c>
      <c r="D94" s="597" t="s">
        <v>245</v>
      </c>
      <c r="E94" s="586">
        <v>1</v>
      </c>
      <c r="F94" s="391" t="s">
        <v>19</v>
      </c>
      <c r="G94" s="423">
        <v>1</v>
      </c>
      <c r="H94" s="423">
        <v>1</v>
      </c>
      <c r="I94" s="423">
        <v>1</v>
      </c>
      <c r="J94" s="423">
        <v>1</v>
      </c>
      <c r="K94" s="423">
        <v>1</v>
      </c>
      <c r="L94" s="423"/>
      <c r="M94" s="423"/>
      <c r="N94" s="423"/>
      <c r="O94" s="423"/>
      <c r="P94" s="423"/>
      <c r="Q94" s="423"/>
      <c r="R94" s="423"/>
      <c r="S94" s="361"/>
      <c r="T94" s="361"/>
      <c r="U94" s="361"/>
      <c r="V94" s="361"/>
      <c r="W94" s="361"/>
      <c r="X94" s="361"/>
    </row>
    <row r="95" spans="1:24" s="362" customFormat="1" ht="30" hidden="1" customHeight="1">
      <c r="A95" s="592"/>
      <c r="B95" s="594"/>
      <c r="C95" s="596"/>
      <c r="D95" s="597"/>
      <c r="E95" s="586"/>
      <c r="F95" s="391" t="s">
        <v>13</v>
      </c>
      <c r="G95" s="383" t="str">
        <f>IF(G94&lt;=100%,"đạt ","ko đạt ")</f>
        <v xml:space="preserve">đạt </v>
      </c>
      <c r="H95" s="383" t="str">
        <f>IF(H94&lt;=100%,"đạt ","ko đạt ")</f>
        <v xml:space="preserve">đạt </v>
      </c>
      <c r="I95" s="383" t="str">
        <f>IF(I94&lt;=100%,"đạt ","ko đạt ")</f>
        <v xml:space="preserve">đạt </v>
      </c>
      <c r="J95" s="383" t="str">
        <f>IF(J94&lt;=100%,"đạt ","ko đạt ")</f>
        <v xml:space="preserve">đạt </v>
      </c>
      <c r="K95" s="383" t="str">
        <f>IF(K94&lt;=100%,"đạt ","ko đạt ")</f>
        <v xml:space="preserve">đạt </v>
      </c>
      <c r="L95" s="383"/>
      <c r="M95" s="383"/>
      <c r="N95" s="383"/>
      <c r="O95" s="383"/>
      <c r="P95" s="383"/>
      <c r="Q95" s="383"/>
      <c r="R95" s="383"/>
      <c r="S95" s="361"/>
      <c r="T95" s="361"/>
      <c r="U95" s="361"/>
      <c r="V95" s="361"/>
      <c r="W95" s="361"/>
      <c r="X95" s="361"/>
    </row>
    <row r="96" spans="1:24" s="362" customFormat="1" ht="30" hidden="1" customHeight="1">
      <c r="A96" s="592"/>
      <c r="B96" s="594"/>
      <c r="C96" s="587" t="s">
        <v>166</v>
      </c>
      <c r="D96" s="589" t="s">
        <v>246</v>
      </c>
      <c r="E96" s="586">
        <v>1</v>
      </c>
      <c r="F96" s="391" t="s">
        <v>19</v>
      </c>
      <c r="G96" s="383">
        <v>0</v>
      </c>
      <c r="H96" s="383">
        <v>0</v>
      </c>
      <c r="I96" s="383">
        <v>0</v>
      </c>
      <c r="J96" s="383">
        <v>0</v>
      </c>
      <c r="K96" s="383">
        <v>0</v>
      </c>
      <c r="L96" s="383"/>
      <c r="M96" s="383"/>
      <c r="N96" s="383"/>
      <c r="O96" s="383"/>
      <c r="P96" s="383"/>
      <c r="Q96" s="383"/>
      <c r="R96" s="383"/>
      <c r="S96" s="299"/>
      <c r="T96" s="299"/>
      <c r="U96" s="299"/>
      <c r="V96" s="299"/>
      <c r="W96" s="299"/>
      <c r="X96" s="299"/>
    </row>
    <row r="97" spans="1:24" s="362" customFormat="1" ht="30" hidden="1" customHeight="1">
      <c r="A97" s="593"/>
      <c r="B97" s="595"/>
      <c r="C97" s="588"/>
      <c r="D97" s="590"/>
      <c r="E97" s="591"/>
      <c r="F97" s="424" t="s">
        <v>13</v>
      </c>
      <c r="G97" s="425" t="str">
        <f>IF(G96&lt;=0,"đạt ","ko đạt ")</f>
        <v xml:space="preserve">đạt </v>
      </c>
      <c r="H97" s="425" t="str">
        <f>IF(H96&lt;=0,"đạt ","ko đạt ")</f>
        <v xml:space="preserve">đạt </v>
      </c>
      <c r="I97" s="425" t="str">
        <f>IF(I96&lt;=0,"đạt ","ko đạt ")</f>
        <v xml:space="preserve">đạt </v>
      </c>
      <c r="J97" s="425" t="str">
        <f>IF(J96&lt;=0,"đạt ","ko đạt ")</f>
        <v xml:space="preserve">đạt </v>
      </c>
      <c r="K97" s="425" t="str">
        <f>IF(K96&lt;=0,"đạt ","ko đạt ")</f>
        <v xml:space="preserve">đạt </v>
      </c>
      <c r="L97" s="425"/>
      <c r="M97" s="425"/>
      <c r="N97" s="425"/>
      <c r="O97" s="425"/>
      <c r="P97" s="425"/>
      <c r="Q97" s="425"/>
      <c r="R97" s="425"/>
      <c r="S97" s="426"/>
      <c r="T97" s="426"/>
      <c r="U97" s="426"/>
      <c r="V97" s="426"/>
      <c r="W97" s="426"/>
      <c r="X97" s="426"/>
    </row>
    <row r="98" spans="1:24" s="362" customFormat="1" ht="30" hidden="1" customHeight="1">
      <c r="A98" s="427"/>
      <c r="B98" s="428"/>
      <c r="C98" s="429"/>
      <c r="D98" s="430"/>
      <c r="E98" s="431"/>
      <c r="F98" s="421"/>
      <c r="G98" s="422"/>
      <c r="H98" s="422"/>
      <c r="I98" s="422"/>
      <c r="J98" s="422"/>
      <c r="K98" s="422"/>
      <c r="L98" s="422"/>
      <c r="M98" s="422"/>
      <c r="N98" s="422"/>
      <c r="O98" s="422"/>
      <c r="P98" s="422"/>
      <c r="Q98" s="422"/>
      <c r="R98" s="422"/>
      <c r="S98" s="409"/>
      <c r="T98" s="409"/>
      <c r="U98" s="409"/>
      <c r="V98" s="409"/>
      <c r="W98" s="409"/>
      <c r="X98" s="409"/>
    </row>
    <row r="99" spans="1:24" s="362" customFormat="1" ht="30" hidden="1" customHeight="1">
      <c r="A99" s="427"/>
      <c r="B99" s="584" t="s">
        <v>322</v>
      </c>
      <c r="C99" s="584" t="s">
        <v>17</v>
      </c>
      <c r="D99" s="571" t="s">
        <v>20</v>
      </c>
      <c r="E99" s="581" t="s">
        <v>323</v>
      </c>
      <c r="F99" s="397" t="s">
        <v>19</v>
      </c>
      <c r="G99" s="397"/>
      <c r="H99" s="397"/>
      <c r="I99" s="397"/>
      <c r="J99" s="397"/>
      <c r="K99" s="397"/>
      <c r="L99" s="397"/>
      <c r="M99" s="361">
        <v>0</v>
      </c>
      <c r="N99" s="361">
        <v>0</v>
      </c>
      <c r="O99" s="361">
        <v>0</v>
      </c>
      <c r="P99" s="361">
        <v>0</v>
      </c>
      <c r="Q99" s="361">
        <v>0</v>
      </c>
      <c r="R99" s="299"/>
      <c r="S99" s="361"/>
      <c r="T99" s="361"/>
      <c r="U99" s="361"/>
      <c r="V99" s="361"/>
      <c r="W99" s="361"/>
      <c r="X99" s="361"/>
    </row>
    <row r="100" spans="1:24" s="362" customFormat="1" ht="30" hidden="1" customHeight="1">
      <c r="A100" s="427"/>
      <c r="B100" s="584"/>
      <c r="C100" s="584"/>
      <c r="D100" s="571"/>
      <c r="E100" s="581"/>
      <c r="F100" s="397" t="s">
        <v>13</v>
      </c>
      <c r="G100" s="397"/>
      <c r="H100" s="397"/>
      <c r="I100" s="397"/>
      <c r="J100" s="397"/>
      <c r="K100" s="397"/>
      <c r="L100" s="397"/>
      <c r="M100" s="361" t="str">
        <f>IF(M99&lt;=0,"đạt ","ko đạt ")</f>
        <v xml:space="preserve">đạt </v>
      </c>
      <c r="N100" s="361" t="str">
        <f>IF(N99&lt;=0,"đạt ","ko đạt ")</f>
        <v xml:space="preserve">đạt </v>
      </c>
      <c r="O100" s="361" t="str">
        <f>IF(O99&lt;=0,"đạt ","ko đạt ")</f>
        <v xml:space="preserve">đạt </v>
      </c>
      <c r="P100" s="361" t="str">
        <f>IF(P99&lt;=0,"đạt ","ko đạt ")</f>
        <v xml:space="preserve">đạt </v>
      </c>
      <c r="Q100" s="361" t="str">
        <f>IF(Q99&lt;=0,"đạt ","ko đạt ")</f>
        <v xml:space="preserve">đạt </v>
      </c>
      <c r="R100" s="361"/>
      <c r="S100" s="412"/>
      <c r="T100" s="412"/>
      <c r="U100" s="412"/>
      <c r="V100" s="412"/>
      <c r="W100" s="412"/>
      <c r="X100" s="412"/>
    </row>
    <row r="101" spans="1:24" s="362" customFormat="1" ht="30" hidden="1" customHeight="1">
      <c r="A101" s="427"/>
      <c r="B101" s="584"/>
      <c r="C101" s="584"/>
      <c r="D101" s="568" t="s">
        <v>324</v>
      </c>
      <c r="E101" s="572" t="s">
        <v>241</v>
      </c>
      <c r="F101" s="397" t="s">
        <v>19</v>
      </c>
      <c r="G101" s="397"/>
      <c r="H101" s="397"/>
      <c r="I101" s="397"/>
      <c r="J101" s="397"/>
      <c r="K101" s="397"/>
      <c r="L101" s="397"/>
      <c r="M101" s="361">
        <v>0</v>
      </c>
      <c r="N101" s="361">
        <v>0</v>
      </c>
      <c r="O101" s="361">
        <v>0</v>
      </c>
      <c r="P101" s="361">
        <v>0</v>
      </c>
      <c r="Q101" s="361">
        <v>0</v>
      </c>
      <c r="R101" s="361"/>
      <c r="S101" s="361"/>
      <c r="T101" s="361"/>
      <c r="U101" s="361"/>
      <c r="V101" s="361"/>
      <c r="W101" s="361"/>
      <c r="X101" s="361"/>
    </row>
    <row r="102" spans="1:24" s="362" customFormat="1" ht="30" hidden="1" customHeight="1">
      <c r="A102" s="427"/>
      <c r="B102" s="584"/>
      <c r="C102" s="584"/>
      <c r="D102" s="568"/>
      <c r="E102" s="572"/>
      <c r="F102" s="397" t="s">
        <v>13</v>
      </c>
      <c r="G102" s="397"/>
      <c r="H102" s="397"/>
      <c r="I102" s="397"/>
      <c r="J102" s="397"/>
      <c r="K102" s="397"/>
      <c r="L102" s="397"/>
      <c r="M102" s="361" t="str">
        <f>IF(M101&lt;=0,"đạt ","ko đạt ")</f>
        <v xml:space="preserve">đạt </v>
      </c>
      <c r="N102" s="361" t="str">
        <f>IF(N101&lt;=0,"đạt ","ko đạt ")</f>
        <v xml:space="preserve">đạt </v>
      </c>
      <c r="O102" s="361" t="str">
        <f>IF(O101&lt;=0,"đạt ","ko đạt ")</f>
        <v xml:space="preserve">đạt </v>
      </c>
      <c r="P102" s="361" t="str">
        <f>IF(P101&lt;=0,"đạt ","ko đạt ")</f>
        <v xml:space="preserve">đạt </v>
      </c>
      <c r="Q102" s="361" t="str">
        <f>IF(Q101&lt;=0,"đạt ","ko đạt ")</f>
        <v xml:space="preserve">đạt </v>
      </c>
      <c r="R102" s="361"/>
      <c r="S102" s="361"/>
      <c r="T102" s="361"/>
      <c r="U102" s="361"/>
      <c r="V102" s="361"/>
      <c r="W102" s="361"/>
      <c r="X102" s="361"/>
    </row>
    <row r="103" spans="1:24" s="362" customFormat="1" ht="30" hidden="1" customHeight="1">
      <c r="A103" s="427"/>
      <c r="B103" s="584"/>
      <c r="C103" s="584"/>
      <c r="D103" s="571" t="s">
        <v>22</v>
      </c>
      <c r="E103" s="581">
        <v>1</v>
      </c>
      <c r="F103" s="397" t="s">
        <v>19</v>
      </c>
      <c r="G103" s="397"/>
      <c r="H103" s="397"/>
      <c r="I103" s="397"/>
      <c r="J103" s="397"/>
      <c r="K103" s="397"/>
      <c r="L103" s="397"/>
      <c r="M103" s="412">
        <v>1</v>
      </c>
      <c r="N103" s="412">
        <v>1</v>
      </c>
      <c r="O103" s="412">
        <v>1</v>
      </c>
      <c r="P103" s="412">
        <v>1</v>
      </c>
      <c r="Q103" s="412">
        <v>1</v>
      </c>
      <c r="R103" s="412"/>
      <c r="S103" s="361"/>
      <c r="T103" s="361"/>
      <c r="U103" s="361"/>
      <c r="V103" s="361"/>
      <c r="W103" s="361"/>
      <c r="X103" s="361"/>
    </row>
    <row r="104" spans="1:24" s="362" customFormat="1" ht="30" hidden="1" customHeight="1">
      <c r="A104" s="427"/>
      <c r="B104" s="584"/>
      <c r="C104" s="584"/>
      <c r="D104" s="571"/>
      <c r="E104" s="581"/>
      <c r="F104" s="397" t="s">
        <v>13</v>
      </c>
      <c r="G104" s="397"/>
      <c r="H104" s="397"/>
      <c r="I104" s="397"/>
      <c r="J104" s="397"/>
      <c r="K104" s="397"/>
      <c r="L104" s="397"/>
      <c r="M104" s="361" t="str">
        <f>IF(M103&lt;=100%,"đạt ","ko đạt ")</f>
        <v xml:space="preserve">đạt </v>
      </c>
      <c r="N104" s="361" t="str">
        <f>IF(N103&lt;=100%,"đạt ","ko đạt ")</f>
        <v xml:space="preserve">đạt </v>
      </c>
      <c r="O104" s="361" t="str">
        <f>IF(O103&lt;=100%,"đạt ","ko đạt ")</f>
        <v xml:space="preserve">đạt </v>
      </c>
      <c r="P104" s="361" t="str">
        <f>IF(P103&lt;=100%,"đạt ","ko đạt ")</f>
        <v xml:space="preserve">đạt </v>
      </c>
      <c r="Q104" s="361" t="str">
        <f>IF(Q103&lt;=100%,"đạt ","ko đạt ")</f>
        <v xml:space="preserve">đạt </v>
      </c>
      <c r="R104" s="361"/>
      <c r="S104" s="299"/>
      <c r="T104" s="299"/>
      <c r="U104" s="299"/>
      <c r="V104" s="299"/>
      <c r="W104" s="299"/>
      <c r="X104" s="299"/>
    </row>
    <row r="105" spans="1:24" s="362" customFormat="1" ht="30" hidden="1" customHeight="1">
      <c r="A105" s="427"/>
      <c r="B105" s="584"/>
      <c r="C105" s="584"/>
      <c r="D105" s="585" t="s">
        <v>325</v>
      </c>
      <c r="E105" s="572" t="s">
        <v>241</v>
      </c>
      <c r="F105" s="397" t="s">
        <v>19</v>
      </c>
      <c r="G105" s="397"/>
      <c r="H105" s="397"/>
      <c r="I105" s="397"/>
      <c r="J105" s="397"/>
      <c r="K105" s="397"/>
      <c r="L105" s="397"/>
      <c r="M105" s="361">
        <v>0</v>
      </c>
      <c r="N105" s="361">
        <v>0</v>
      </c>
      <c r="O105" s="361">
        <v>0</v>
      </c>
      <c r="P105" s="361">
        <v>0</v>
      </c>
      <c r="Q105" s="361">
        <v>0</v>
      </c>
      <c r="R105" s="361"/>
      <c r="S105" s="361"/>
      <c r="T105" s="361"/>
      <c r="U105" s="361"/>
      <c r="V105" s="361"/>
      <c r="W105" s="361"/>
      <c r="X105" s="361"/>
    </row>
    <row r="106" spans="1:24" s="362" customFormat="1" ht="30" hidden="1" customHeight="1">
      <c r="A106" s="427"/>
      <c r="B106" s="584"/>
      <c r="C106" s="584"/>
      <c r="D106" s="585"/>
      <c r="E106" s="572"/>
      <c r="F106" s="397" t="s">
        <v>13</v>
      </c>
      <c r="G106" s="397"/>
      <c r="H106" s="397"/>
      <c r="I106" s="397"/>
      <c r="J106" s="397"/>
      <c r="K106" s="397"/>
      <c r="L106" s="397"/>
      <c r="M106" s="361" t="str">
        <f>IF(M105&lt;=0,"đạt ","ko đạt ")</f>
        <v xml:space="preserve">đạt </v>
      </c>
      <c r="N106" s="361" t="str">
        <f>IF(N105&lt;=0,"đạt ","ko đạt ")</f>
        <v xml:space="preserve">đạt </v>
      </c>
      <c r="O106" s="361" t="str">
        <f>IF(O105&lt;=0,"đạt ","ko đạt ")</f>
        <v xml:space="preserve">đạt </v>
      </c>
      <c r="P106" s="361" t="str">
        <f>IF(P105&lt;=0,"đạt ","ko đạt ")</f>
        <v xml:space="preserve">đạt </v>
      </c>
      <c r="Q106" s="361" t="str">
        <f>IF(Q105&lt;=0,"đạt ","ko đạt ")</f>
        <v xml:space="preserve">đạt </v>
      </c>
      <c r="R106" s="361"/>
      <c r="S106" s="361"/>
      <c r="T106" s="361"/>
      <c r="U106" s="361"/>
      <c r="V106" s="361"/>
      <c r="W106" s="361"/>
      <c r="X106" s="361"/>
    </row>
    <row r="107" spans="1:24" s="362" customFormat="1" ht="30" hidden="1" customHeight="1">
      <c r="A107" s="427"/>
      <c r="B107" s="584"/>
      <c r="C107" s="584"/>
      <c r="D107" s="571" t="s">
        <v>326</v>
      </c>
      <c r="E107" s="572" t="s">
        <v>241</v>
      </c>
      <c r="F107" s="397" t="s">
        <v>19</v>
      </c>
      <c r="G107" s="397"/>
      <c r="H107" s="397"/>
      <c r="I107" s="397"/>
      <c r="J107" s="397"/>
      <c r="K107" s="397"/>
      <c r="L107" s="397"/>
      <c r="M107" s="361">
        <v>0</v>
      </c>
      <c r="N107" s="361">
        <v>0</v>
      </c>
      <c r="O107" s="361">
        <v>0</v>
      </c>
      <c r="P107" s="361">
        <v>0</v>
      </c>
      <c r="Q107" s="361">
        <v>0</v>
      </c>
      <c r="R107" s="361"/>
      <c r="S107" s="361"/>
      <c r="T107" s="361"/>
      <c r="U107" s="361"/>
      <c r="V107" s="361"/>
      <c r="W107" s="361"/>
      <c r="X107" s="361"/>
    </row>
    <row r="108" spans="1:24" s="362" customFormat="1" ht="30" hidden="1" customHeight="1">
      <c r="A108" s="427"/>
      <c r="B108" s="584"/>
      <c r="C108" s="584"/>
      <c r="D108" s="571"/>
      <c r="E108" s="572"/>
      <c r="F108" s="397" t="s">
        <v>13</v>
      </c>
      <c r="G108" s="397"/>
      <c r="H108" s="397"/>
      <c r="I108" s="397"/>
      <c r="J108" s="397"/>
      <c r="K108" s="397"/>
      <c r="L108" s="397"/>
      <c r="M108" s="361" t="str">
        <f>IF(M107&lt;=0,"đạt ","ko đạt ")</f>
        <v xml:space="preserve">đạt </v>
      </c>
      <c r="N108" s="361" t="str">
        <f>IF(N107&lt;=0,"đạt ","ko đạt ")</f>
        <v xml:space="preserve">đạt </v>
      </c>
      <c r="O108" s="361" t="str">
        <f>IF(O107&lt;=0,"đạt ","ko đạt ")</f>
        <v xml:space="preserve">đạt </v>
      </c>
      <c r="P108" s="361" t="str">
        <f>IF(P107&lt;=0,"đạt ","ko đạt ")</f>
        <v xml:space="preserve">đạt </v>
      </c>
      <c r="Q108" s="361" t="str">
        <f>IF(Q107&lt;=0,"đạt ","ko đạt ")</f>
        <v xml:space="preserve">đạt </v>
      </c>
      <c r="R108" s="361"/>
      <c r="S108" s="299"/>
      <c r="T108" s="299"/>
      <c r="U108" s="299"/>
      <c r="V108" s="299"/>
      <c r="W108" s="299"/>
      <c r="X108" s="299"/>
    </row>
    <row r="109" spans="1:24" s="362" customFormat="1" ht="30" hidden="1" customHeight="1">
      <c r="A109" s="427"/>
      <c r="B109" s="584"/>
      <c r="C109" s="584"/>
      <c r="D109" s="571" t="s">
        <v>327</v>
      </c>
      <c r="E109" s="572" t="s">
        <v>241</v>
      </c>
      <c r="F109" s="397" t="s">
        <v>19</v>
      </c>
      <c r="G109" s="397"/>
      <c r="H109" s="397"/>
      <c r="I109" s="397"/>
      <c r="J109" s="397"/>
      <c r="K109" s="397"/>
      <c r="L109" s="397"/>
      <c r="M109" s="361">
        <v>0</v>
      </c>
      <c r="N109" s="361">
        <v>0</v>
      </c>
      <c r="O109" s="361">
        <v>0</v>
      </c>
      <c r="P109" s="361">
        <v>0</v>
      </c>
      <c r="Q109" s="361">
        <v>0</v>
      </c>
      <c r="R109" s="361"/>
      <c r="S109" s="361"/>
      <c r="T109" s="361"/>
      <c r="U109" s="361"/>
      <c r="V109" s="361"/>
      <c r="W109" s="361"/>
      <c r="X109" s="361"/>
    </row>
    <row r="110" spans="1:24" s="362" customFormat="1" ht="30" hidden="1" customHeight="1">
      <c r="A110" s="427"/>
      <c r="B110" s="584"/>
      <c r="C110" s="584"/>
      <c r="D110" s="571"/>
      <c r="E110" s="572"/>
      <c r="F110" s="397" t="s">
        <v>13</v>
      </c>
      <c r="G110" s="397"/>
      <c r="H110" s="397"/>
      <c r="I110" s="397"/>
      <c r="J110" s="397"/>
      <c r="K110" s="397"/>
      <c r="L110" s="397"/>
      <c r="M110" s="361" t="str">
        <f>IF(M109&lt;=0,"đạt ","ko đạt ")</f>
        <v xml:space="preserve">đạt </v>
      </c>
      <c r="N110" s="361" t="str">
        <f>IF(N109&lt;=0,"đạt ","ko đạt ")</f>
        <v xml:space="preserve">đạt </v>
      </c>
      <c r="O110" s="361" t="str">
        <f>IF(O109&lt;=0,"đạt ","ko đạt ")</f>
        <v xml:space="preserve">đạt </v>
      </c>
      <c r="P110" s="361" t="str">
        <f>IF(P109&lt;=0,"đạt ","ko đạt ")</f>
        <v xml:space="preserve">đạt </v>
      </c>
      <c r="Q110" s="361" t="str">
        <f>IF(Q109&lt;=0,"đạt ","ko đạt ")</f>
        <v xml:space="preserve">đạt </v>
      </c>
      <c r="R110" s="361"/>
      <c r="S110" s="361"/>
      <c r="T110" s="361"/>
      <c r="U110" s="361"/>
      <c r="V110" s="361"/>
      <c r="W110" s="361"/>
      <c r="X110" s="361"/>
    </row>
    <row r="111" spans="1:24" s="362" customFormat="1" ht="30" hidden="1" customHeight="1">
      <c r="A111" s="427"/>
      <c r="B111" s="584" t="s">
        <v>328</v>
      </c>
      <c r="C111" s="584" t="s">
        <v>17</v>
      </c>
      <c r="D111" s="571" t="s">
        <v>20</v>
      </c>
      <c r="E111" s="581" t="s">
        <v>323</v>
      </c>
      <c r="F111" s="397" t="s">
        <v>19</v>
      </c>
      <c r="G111" s="397"/>
      <c r="H111" s="397"/>
      <c r="I111" s="397"/>
      <c r="J111" s="397"/>
      <c r="K111" s="397"/>
      <c r="L111" s="397"/>
      <c r="M111" s="361">
        <v>0</v>
      </c>
      <c r="N111" s="361">
        <v>0</v>
      </c>
      <c r="O111" s="432">
        <v>2</v>
      </c>
      <c r="P111" s="361"/>
      <c r="Q111" s="361">
        <v>0</v>
      </c>
      <c r="R111" s="299"/>
      <c r="S111" s="361"/>
      <c r="T111" s="361"/>
      <c r="U111" s="361"/>
      <c r="V111" s="361"/>
      <c r="W111" s="361"/>
      <c r="X111" s="361"/>
    </row>
    <row r="112" spans="1:24" s="362" customFormat="1" ht="30" hidden="1" customHeight="1">
      <c r="A112" s="427"/>
      <c r="B112" s="584"/>
      <c r="C112" s="584"/>
      <c r="D112" s="571"/>
      <c r="E112" s="581"/>
      <c r="F112" s="397" t="s">
        <v>13</v>
      </c>
      <c r="G112" s="397"/>
      <c r="H112" s="397"/>
      <c r="I112" s="397"/>
      <c r="J112" s="397"/>
      <c r="K112" s="397"/>
      <c r="L112" s="397"/>
      <c r="M112" s="361" t="str">
        <f>IF(M111&lt;=0,"đạt ","ko đạt ")</f>
        <v xml:space="preserve">đạt </v>
      </c>
      <c r="N112" s="361" t="str">
        <f>IF(N111&lt;=0,"đạt ","ko đạt ")</f>
        <v xml:space="preserve">đạt </v>
      </c>
      <c r="O112" s="361" t="str">
        <f>IF(O111&lt;=0,"đạt ","ko đạt ")</f>
        <v xml:space="preserve">ko đạt </v>
      </c>
      <c r="P112" s="361" t="str">
        <f>IF(P111&lt;=0,"đạt ","ko đạt ")</f>
        <v xml:space="preserve">đạt </v>
      </c>
      <c r="Q112" s="361" t="str">
        <f>IF(Q111&lt;=0,"đạt ","ko đạt ")</f>
        <v xml:space="preserve">đạt </v>
      </c>
      <c r="R112" s="361"/>
      <c r="S112" s="412"/>
      <c r="T112" s="412"/>
      <c r="U112" s="412"/>
      <c r="V112" s="412"/>
      <c r="W112" s="412"/>
      <c r="X112" s="412"/>
    </row>
    <row r="113" spans="1:24" s="362" customFormat="1" ht="30" hidden="1" customHeight="1">
      <c r="A113" s="427"/>
      <c r="B113" s="584"/>
      <c r="C113" s="584"/>
      <c r="D113" s="568" t="s">
        <v>324</v>
      </c>
      <c r="E113" s="572" t="s">
        <v>241</v>
      </c>
      <c r="F113" s="397" t="s">
        <v>19</v>
      </c>
      <c r="G113" s="397"/>
      <c r="H113" s="397"/>
      <c r="I113" s="397"/>
      <c r="J113" s="397"/>
      <c r="K113" s="397"/>
      <c r="L113" s="397"/>
      <c r="M113" s="361">
        <v>0</v>
      </c>
      <c r="N113" s="361">
        <v>0</v>
      </c>
      <c r="O113" s="361">
        <v>0</v>
      </c>
      <c r="P113" s="361">
        <v>0</v>
      </c>
      <c r="Q113" s="361">
        <v>0</v>
      </c>
      <c r="R113" s="361"/>
      <c r="S113" s="361"/>
      <c r="T113" s="361"/>
      <c r="U113" s="361"/>
      <c r="V113" s="361"/>
      <c r="W113" s="361"/>
      <c r="X113" s="361"/>
    </row>
    <row r="114" spans="1:24" s="362" customFormat="1" ht="30" hidden="1" customHeight="1">
      <c r="A114" s="427"/>
      <c r="B114" s="584"/>
      <c r="C114" s="584"/>
      <c r="D114" s="568"/>
      <c r="E114" s="572"/>
      <c r="F114" s="397" t="s">
        <v>13</v>
      </c>
      <c r="G114" s="397"/>
      <c r="H114" s="397"/>
      <c r="I114" s="397"/>
      <c r="J114" s="397"/>
      <c r="K114" s="397"/>
      <c r="L114" s="397"/>
      <c r="M114" s="361" t="str">
        <f>IF(M113&lt;=0,"đạt ","ko đạt ")</f>
        <v xml:space="preserve">đạt </v>
      </c>
      <c r="N114" s="361" t="str">
        <f>IF(N113&lt;=0,"đạt ","ko đạt ")</f>
        <v xml:space="preserve">đạt </v>
      </c>
      <c r="O114" s="361" t="str">
        <f>IF(O113&lt;=0,"đạt ","ko đạt ")</f>
        <v xml:space="preserve">đạt </v>
      </c>
      <c r="P114" s="361" t="str">
        <f>IF(P113&lt;=0,"đạt ","ko đạt ")</f>
        <v xml:space="preserve">đạt </v>
      </c>
      <c r="Q114" s="361" t="str">
        <f>IF(Q113&lt;=0,"đạt ","ko đạt ")</f>
        <v xml:space="preserve">đạt </v>
      </c>
      <c r="R114" s="361"/>
      <c r="S114" s="361"/>
      <c r="T114" s="361"/>
      <c r="U114" s="361"/>
      <c r="V114" s="361"/>
      <c r="W114" s="361"/>
      <c r="X114" s="361"/>
    </row>
    <row r="115" spans="1:24" s="362" customFormat="1" ht="30" hidden="1" customHeight="1">
      <c r="A115" s="427"/>
      <c r="B115" s="584"/>
      <c r="C115" s="584"/>
      <c r="D115" s="571" t="s">
        <v>22</v>
      </c>
      <c r="E115" s="581">
        <v>1</v>
      </c>
      <c r="F115" s="397" t="s">
        <v>19</v>
      </c>
      <c r="G115" s="397"/>
      <c r="H115" s="397"/>
      <c r="I115" s="397"/>
      <c r="J115" s="397"/>
      <c r="K115" s="397"/>
      <c r="L115" s="397"/>
      <c r="M115" s="412">
        <v>1</v>
      </c>
      <c r="N115" s="412">
        <v>1</v>
      </c>
      <c r="O115" s="412">
        <v>1</v>
      </c>
      <c r="P115" s="412">
        <v>1</v>
      </c>
      <c r="Q115" s="412">
        <v>0.8</v>
      </c>
      <c r="R115" s="412"/>
      <c r="S115" s="361"/>
      <c r="T115" s="361"/>
      <c r="U115" s="361"/>
      <c r="V115" s="361"/>
      <c r="W115" s="361"/>
      <c r="X115" s="361"/>
    </row>
    <row r="116" spans="1:24" s="362" customFormat="1" ht="30" hidden="1" customHeight="1">
      <c r="A116" s="427"/>
      <c r="B116" s="584"/>
      <c r="C116" s="584"/>
      <c r="D116" s="571"/>
      <c r="E116" s="581"/>
      <c r="F116" s="397" t="s">
        <v>13</v>
      </c>
      <c r="G116" s="397"/>
      <c r="H116" s="397"/>
      <c r="I116" s="397"/>
      <c r="J116" s="397"/>
      <c r="K116" s="397"/>
      <c r="L116" s="397"/>
      <c r="M116" s="361" t="str">
        <f>IF(M115&lt;=100%,"đạt ","ko đạt ")</f>
        <v xml:space="preserve">đạt </v>
      </c>
      <c r="N116" s="361" t="str">
        <f>IF(N115&lt;=100%,"đạt ","ko đạt ")</f>
        <v xml:space="preserve">đạt </v>
      </c>
      <c r="O116" s="361" t="str">
        <f>IF(O115&lt;=100%,"đạt ","ko đạt ")</f>
        <v xml:space="preserve">đạt </v>
      </c>
      <c r="P116" s="361" t="str">
        <f>IF(P115&lt;=100%,"đạt ","ko đạt ")</f>
        <v xml:space="preserve">đạt </v>
      </c>
      <c r="Q116" s="361" t="str">
        <f>IF(Q115&lt;=100%,"đạt ","ko đạt ")</f>
        <v xml:space="preserve">đạt </v>
      </c>
      <c r="R116" s="361"/>
      <c r="S116" s="299"/>
      <c r="T116" s="299"/>
      <c r="U116" s="299"/>
      <c r="V116" s="299"/>
      <c r="W116" s="299"/>
      <c r="X116" s="299"/>
    </row>
    <row r="117" spans="1:24" s="362" customFormat="1" ht="30" hidden="1" customHeight="1">
      <c r="A117" s="427"/>
      <c r="B117" s="584"/>
      <c r="C117" s="584"/>
      <c r="D117" s="571" t="s">
        <v>325</v>
      </c>
      <c r="E117" s="572" t="s">
        <v>241</v>
      </c>
      <c r="F117" s="397" t="s">
        <v>19</v>
      </c>
      <c r="G117" s="397"/>
      <c r="H117" s="397"/>
      <c r="I117" s="397"/>
      <c r="J117" s="397"/>
      <c r="K117" s="397"/>
      <c r="L117" s="397"/>
      <c r="M117" s="361">
        <v>0</v>
      </c>
      <c r="N117" s="361">
        <v>0</v>
      </c>
      <c r="O117" s="361">
        <v>0</v>
      </c>
      <c r="P117" s="361">
        <v>0</v>
      </c>
      <c r="Q117" s="361">
        <v>0</v>
      </c>
      <c r="R117" s="361"/>
      <c r="S117" s="361"/>
      <c r="T117" s="361"/>
      <c r="U117" s="361"/>
      <c r="V117" s="361"/>
      <c r="W117" s="361"/>
      <c r="X117" s="361"/>
    </row>
    <row r="118" spans="1:24" s="362" customFormat="1" ht="30" hidden="1" customHeight="1">
      <c r="A118" s="427"/>
      <c r="B118" s="584"/>
      <c r="C118" s="584"/>
      <c r="D118" s="571"/>
      <c r="E118" s="572"/>
      <c r="F118" s="397" t="s">
        <v>13</v>
      </c>
      <c r="G118" s="397"/>
      <c r="H118" s="397"/>
      <c r="I118" s="397"/>
      <c r="J118" s="397"/>
      <c r="K118" s="397"/>
      <c r="L118" s="397"/>
      <c r="M118" s="361" t="str">
        <f>IF(M117&lt;=0,"đạt ","ko đạt ")</f>
        <v xml:space="preserve">đạt </v>
      </c>
      <c r="N118" s="361" t="str">
        <f>IF(N117&lt;=0,"đạt ","ko đạt ")</f>
        <v xml:space="preserve">đạt </v>
      </c>
      <c r="O118" s="361" t="str">
        <f>IF(O117&lt;=0,"đạt ","ko đạt ")</f>
        <v xml:space="preserve">đạt </v>
      </c>
      <c r="P118" s="361" t="str">
        <f>IF(P117&lt;=0,"đạt ","ko đạt ")</f>
        <v xml:space="preserve">đạt </v>
      </c>
      <c r="Q118" s="361" t="str">
        <f>IF(Q117&lt;=0,"đạt ","ko đạt ")</f>
        <v xml:space="preserve">đạt </v>
      </c>
      <c r="R118" s="361"/>
      <c r="S118" s="361"/>
      <c r="T118" s="361"/>
      <c r="U118" s="361"/>
      <c r="V118" s="361"/>
      <c r="W118" s="361"/>
      <c r="X118" s="361"/>
    </row>
    <row r="119" spans="1:24" s="362" customFormat="1" ht="30" hidden="1" customHeight="1">
      <c r="A119" s="427"/>
      <c r="B119" s="584"/>
      <c r="C119" s="584"/>
      <c r="D119" s="571" t="s">
        <v>326</v>
      </c>
      <c r="E119" s="572" t="s">
        <v>241</v>
      </c>
      <c r="F119" s="397" t="s">
        <v>19</v>
      </c>
      <c r="G119" s="397"/>
      <c r="H119" s="397"/>
      <c r="I119" s="397"/>
      <c r="J119" s="397"/>
      <c r="K119" s="397"/>
      <c r="L119" s="397"/>
      <c r="M119" s="361">
        <v>0</v>
      </c>
      <c r="N119" s="361">
        <v>0</v>
      </c>
      <c r="O119" s="361">
        <v>0</v>
      </c>
      <c r="P119" s="361">
        <v>0</v>
      </c>
      <c r="Q119" s="361">
        <v>0</v>
      </c>
      <c r="R119" s="361"/>
      <c r="S119" s="361"/>
      <c r="T119" s="361"/>
      <c r="U119" s="361"/>
      <c r="V119" s="361"/>
      <c r="W119" s="361"/>
      <c r="X119" s="361"/>
    </row>
    <row r="120" spans="1:24" s="434" customFormat="1" ht="30" hidden="1" customHeight="1">
      <c r="A120" s="427"/>
      <c r="B120" s="584"/>
      <c r="C120" s="584"/>
      <c r="D120" s="571"/>
      <c r="E120" s="572"/>
      <c r="F120" s="397" t="s">
        <v>13</v>
      </c>
      <c r="G120" s="397"/>
      <c r="H120" s="397"/>
      <c r="I120" s="397"/>
      <c r="J120" s="397"/>
      <c r="K120" s="397"/>
      <c r="L120" s="397"/>
      <c r="M120" s="361" t="str">
        <f>IF(M119&lt;=0,"đạt ","ko đạt ")</f>
        <v xml:space="preserve">đạt </v>
      </c>
      <c r="N120" s="361" t="str">
        <f>IF(N119&lt;=0,"đạt ","ko đạt ")</f>
        <v xml:space="preserve">đạt </v>
      </c>
      <c r="O120" s="361" t="str">
        <f>IF(O119&lt;=0,"đạt ","ko đạt ")</f>
        <v xml:space="preserve">đạt </v>
      </c>
      <c r="P120" s="361" t="str">
        <f>IF(P119&lt;=0,"đạt ","ko đạt ")</f>
        <v xml:space="preserve">đạt </v>
      </c>
      <c r="Q120" s="361" t="str">
        <f>IF(Q119&lt;=0,"đạt ","ko đạt ")</f>
        <v xml:space="preserve">đạt </v>
      </c>
      <c r="R120" s="361"/>
      <c r="S120" s="433"/>
      <c r="T120" s="433"/>
      <c r="U120" s="433"/>
      <c r="V120" s="433"/>
      <c r="W120" s="433"/>
      <c r="X120" s="433"/>
    </row>
    <row r="121" spans="1:24" s="434" customFormat="1" ht="30" hidden="1" customHeight="1">
      <c r="A121" s="427"/>
      <c r="B121" s="584"/>
      <c r="C121" s="584"/>
      <c r="D121" s="571" t="s">
        <v>327</v>
      </c>
      <c r="E121" s="572" t="s">
        <v>241</v>
      </c>
      <c r="F121" s="397" t="s">
        <v>19</v>
      </c>
      <c r="G121" s="397"/>
      <c r="H121" s="397"/>
      <c r="I121" s="397"/>
      <c r="J121" s="397"/>
      <c r="K121" s="397"/>
      <c r="L121" s="397"/>
      <c r="M121" s="361">
        <v>0</v>
      </c>
      <c r="N121" s="361">
        <v>0</v>
      </c>
      <c r="O121" s="361">
        <v>0</v>
      </c>
      <c r="P121" s="361">
        <v>0</v>
      </c>
      <c r="Q121" s="361">
        <v>0</v>
      </c>
      <c r="R121" s="361"/>
      <c r="S121" s="414"/>
      <c r="T121" s="414"/>
      <c r="U121" s="414"/>
      <c r="V121" s="414"/>
      <c r="W121" s="414"/>
      <c r="X121" s="414"/>
    </row>
    <row r="122" spans="1:24" s="362" customFormat="1" ht="30" hidden="1" customHeight="1">
      <c r="A122" s="427"/>
      <c r="B122" s="584"/>
      <c r="C122" s="584"/>
      <c r="D122" s="571"/>
      <c r="E122" s="572"/>
      <c r="F122" s="397" t="s">
        <v>13</v>
      </c>
      <c r="G122" s="397"/>
      <c r="H122" s="397"/>
      <c r="I122" s="397"/>
      <c r="J122" s="397"/>
      <c r="K122" s="397"/>
      <c r="L122" s="397"/>
      <c r="M122" s="361" t="str">
        <f>IF(M121&lt;=0,"đạt ","ko đạt ")</f>
        <v xml:space="preserve">đạt </v>
      </c>
      <c r="N122" s="361" t="str">
        <f>IF(N121&lt;=0,"đạt ","ko đạt ")</f>
        <v xml:space="preserve">đạt </v>
      </c>
      <c r="O122" s="361" t="str">
        <f>IF(O121&lt;=0,"đạt ","ko đạt ")</f>
        <v xml:space="preserve">đạt </v>
      </c>
      <c r="P122" s="361" t="str">
        <f>IF(P121&lt;=0,"đạt ","ko đạt ")</f>
        <v xml:space="preserve">đạt </v>
      </c>
      <c r="Q122" s="361" t="str">
        <f>IF(Q121&lt;=0,"đạt ","ko đạt ")</f>
        <v xml:space="preserve">đạt </v>
      </c>
      <c r="R122" s="361"/>
      <c r="S122" s="361"/>
      <c r="T122" s="361"/>
      <c r="U122" s="361"/>
      <c r="V122" s="361"/>
      <c r="W122" s="361"/>
      <c r="X122" s="361"/>
    </row>
    <row r="123" spans="1:24" s="362" customFormat="1" ht="30" hidden="1" customHeight="1">
      <c r="A123" s="427"/>
      <c r="B123" s="584" t="s">
        <v>329</v>
      </c>
      <c r="C123" s="584" t="s">
        <v>17</v>
      </c>
      <c r="D123" s="571" t="s">
        <v>20</v>
      </c>
      <c r="E123" s="581" t="s">
        <v>323</v>
      </c>
      <c r="F123" s="397" t="s">
        <v>19</v>
      </c>
      <c r="G123" s="397"/>
      <c r="H123" s="397"/>
      <c r="I123" s="397"/>
      <c r="J123" s="397"/>
      <c r="K123" s="397"/>
      <c r="L123" s="397"/>
      <c r="M123" s="361">
        <v>0</v>
      </c>
      <c r="N123" s="361">
        <v>0</v>
      </c>
      <c r="O123" s="361">
        <v>0</v>
      </c>
      <c r="P123" s="361">
        <v>0</v>
      </c>
      <c r="Q123" s="361">
        <v>0</v>
      </c>
      <c r="R123" s="299"/>
      <c r="S123" s="361"/>
      <c r="T123" s="361"/>
      <c r="U123" s="361"/>
      <c r="V123" s="361"/>
      <c r="W123" s="361"/>
      <c r="X123" s="361"/>
    </row>
    <row r="124" spans="1:24" ht="30" hidden="1" customHeight="1">
      <c r="A124" s="427"/>
      <c r="B124" s="584"/>
      <c r="C124" s="584"/>
      <c r="D124" s="571"/>
      <c r="E124" s="581"/>
      <c r="F124" s="397" t="s">
        <v>13</v>
      </c>
      <c r="G124" s="397"/>
      <c r="H124" s="397"/>
      <c r="I124" s="397"/>
      <c r="J124" s="397"/>
      <c r="K124" s="397"/>
      <c r="L124" s="397"/>
      <c r="M124" s="361" t="str">
        <f>IF(M123&lt;=0,"đạt ","ko đạt ")</f>
        <v xml:space="preserve">đạt </v>
      </c>
      <c r="N124" s="361" t="str">
        <f>IF(N123&lt;=0,"đạt ","ko đạt ")</f>
        <v xml:space="preserve">đạt </v>
      </c>
      <c r="O124" s="361" t="str">
        <f>IF(O123&lt;=0,"đạt ","ko đạt ")</f>
        <v xml:space="preserve">đạt </v>
      </c>
      <c r="P124" s="361" t="str">
        <f>IF(P123&lt;=0,"đạt ","ko đạt ")</f>
        <v xml:space="preserve">đạt </v>
      </c>
      <c r="Q124" s="361" t="str">
        <f>IF(Q123&lt;=0,"đạt ","ko đạt ")</f>
        <v xml:space="preserve">đạt </v>
      </c>
      <c r="R124" s="361"/>
      <c r="S124" s="45"/>
      <c r="T124" s="45"/>
      <c r="U124" s="562"/>
      <c r="V124" s="562"/>
      <c r="W124" s="562" t="s">
        <v>330</v>
      </c>
      <c r="X124" s="562"/>
    </row>
    <row r="125" spans="1:24" ht="30" hidden="1" customHeight="1">
      <c r="A125" s="427"/>
      <c r="B125" s="584"/>
      <c r="C125" s="584"/>
      <c r="D125" s="568" t="s">
        <v>324</v>
      </c>
      <c r="E125" s="572" t="s">
        <v>241</v>
      </c>
      <c r="F125" s="397" t="s">
        <v>19</v>
      </c>
      <c r="G125" s="397"/>
      <c r="H125" s="397"/>
      <c r="I125" s="397"/>
      <c r="J125" s="397"/>
      <c r="K125" s="397"/>
      <c r="L125" s="397"/>
      <c r="M125" s="361">
        <v>0</v>
      </c>
      <c r="N125" s="361">
        <v>0</v>
      </c>
      <c r="O125" s="361">
        <v>0</v>
      </c>
      <c r="P125" s="361">
        <v>0</v>
      </c>
      <c r="Q125" s="361">
        <v>0</v>
      </c>
      <c r="R125" s="361"/>
      <c r="S125" s="45"/>
      <c r="T125" s="45"/>
      <c r="U125" s="45"/>
      <c r="V125" s="45"/>
      <c r="W125" s="563" t="s">
        <v>135</v>
      </c>
      <c r="X125" s="563"/>
    </row>
    <row r="126" spans="1:24" ht="30" hidden="1" customHeight="1">
      <c r="A126" s="427"/>
      <c r="B126" s="584"/>
      <c r="C126" s="584"/>
      <c r="D126" s="568"/>
      <c r="E126" s="572"/>
      <c r="F126" s="397" t="s">
        <v>13</v>
      </c>
      <c r="G126" s="397"/>
      <c r="H126" s="397"/>
      <c r="I126" s="397"/>
      <c r="J126" s="397"/>
      <c r="K126" s="397"/>
      <c r="L126" s="397"/>
      <c r="M126" s="361" t="str">
        <f>IF(M125&lt;=0,"đạt ","ko đạt ")</f>
        <v xml:space="preserve">đạt </v>
      </c>
      <c r="N126" s="361" t="str">
        <f>IF(N125&lt;=0,"đạt ","ko đạt ")</f>
        <v xml:space="preserve">đạt </v>
      </c>
      <c r="O126" s="361" t="str">
        <f>IF(O125&lt;=0,"đạt ","ko đạt ")</f>
        <v xml:space="preserve">đạt </v>
      </c>
      <c r="P126" s="361" t="str">
        <f>IF(P125&lt;=0,"đạt ","ko đạt ")</f>
        <v xml:space="preserve">đạt </v>
      </c>
      <c r="Q126" s="361" t="str">
        <f>IF(Q125&lt;=0,"đạt ","ko đạt ")</f>
        <v xml:space="preserve">đạt </v>
      </c>
      <c r="R126" s="361"/>
      <c r="W126" s="243"/>
      <c r="X126" s="244"/>
    </row>
    <row r="127" spans="1:24" ht="30" hidden="1" customHeight="1">
      <c r="A127" s="427"/>
      <c r="B127" s="584"/>
      <c r="C127" s="584"/>
      <c r="D127" s="571" t="s">
        <v>22</v>
      </c>
      <c r="E127" s="581">
        <v>1</v>
      </c>
      <c r="F127" s="397" t="s">
        <v>19</v>
      </c>
      <c r="G127" s="397"/>
      <c r="H127" s="397"/>
      <c r="I127" s="397"/>
      <c r="J127" s="397"/>
      <c r="K127" s="397"/>
      <c r="L127" s="397"/>
      <c r="M127" s="412">
        <v>1</v>
      </c>
      <c r="N127" s="412">
        <v>1</v>
      </c>
      <c r="O127" s="412">
        <v>1</v>
      </c>
      <c r="P127" s="412">
        <v>1</v>
      </c>
      <c r="Q127" s="412">
        <v>1</v>
      </c>
      <c r="R127" s="412"/>
    </row>
    <row r="128" spans="1:24" ht="30" hidden="1" customHeight="1">
      <c r="A128" s="427"/>
      <c r="B128" s="584"/>
      <c r="C128" s="584"/>
      <c r="D128" s="571"/>
      <c r="E128" s="581"/>
      <c r="F128" s="397" t="s">
        <v>13</v>
      </c>
      <c r="G128" s="397"/>
      <c r="H128" s="397"/>
      <c r="I128" s="397"/>
      <c r="J128" s="397"/>
      <c r="K128" s="397"/>
      <c r="L128" s="397"/>
      <c r="M128" s="361" t="str">
        <f>IF(M127&lt;=100%,"đạt ","ko đạt ")</f>
        <v xml:space="preserve">đạt </v>
      </c>
      <c r="N128" s="361" t="str">
        <f>IF(N127&lt;=100%,"đạt ","ko đạt ")</f>
        <v xml:space="preserve">đạt </v>
      </c>
      <c r="O128" s="361" t="str">
        <f>IF(O127&lt;=100%,"đạt ","ko đạt ")</f>
        <v xml:space="preserve">đạt </v>
      </c>
      <c r="P128" s="361" t="str">
        <f>IF(P127&lt;=100%,"đạt ","ko đạt ")</f>
        <v xml:space="preserve">đạt </v>
      </c>
      <c r="Q128" s="361" t="str">
        <f>IF(Q127&lt;=100%,"đạt ","ko đạt ")</f>
        <v xml:space="preserve">đạt </v>
      </c>
      <c r="R128" s="361"/>
      <c r="W128" s="522" t="s">
        <v>331</v>
      </c>
      <c r="X128" s="522"/>
    </row>
    <row r="129" spans="1:24" ht="30" hidden="1" customHeight="1">
      <c r="A129" s="427"/>
      <c r="B129" s="584"/>
      <c r="C129" s="584"/>
      <c r="D129" s="571" t="s">
        <v>325</v>
      </c>
      <c r="E129" s="572" t="s">
        <v>241</v>
      </c>
      <c r="F129" s="397" t="s">
        <v>19</v>
      </c>
      <c r="G129" s="397"/>
      <c r="H129" s="397"/>
      <c r="I129" s="397"/>
      <c r="J129" s="397"/>
      <c r="K129" s="397"/>
      <c r="L129" s="397"/>
      <c r="M129" s="361">
        <v>0</v>
      </c>
      <c r="N129" s="361">
        <v>0</v>
      </c>
      <c r="O129" s="361">
        <v>0</v>
      </c>
      <c r="P129" s="361">
        <v>0</v>
      </c>
      <c r="Q129" s="361">
        <v>0</v>
      </c>
      <c r="R129" s="361"/>
    </row>
    <row r="130" spans="1:24" ht="14.25" hidden="1">
      <c r="A130" s="435"/>
      <c r="B130" s="584"/>
      <c r="C130" s="584"/>
      <c r="D130" s="571"/>
      <c r="E130" s="572"/>
      <c r="F130" s="397" t="s">
        <v>13</v>
      </c>
      <c r="G130" s="397"/>
      <c r="H130" s="397"/>
      <c r="I130" s="397"/>
      <c r="J130" s="397"/>
      <c r="K130" s="397"/>
      <c r="L130" s="397"/>
      <c r="M130" s="361" t="str">
        <f>IF(M129&lt;=0,"đạt ","ko đạt ")</f>
        <v xml:space="preserve">đạt </v>
      </c>
      <c r="N130" s="361" t="str">
        <f>IF(N129&lt;=0,"đạt ","ko đạt ")</f>
        <v xml:space="preserve">đạt </v>
      </c>
      <c r="O130" s="361" t="str">
        <f>IF(O129&lt;=0,"đạt ","ko đạt ")</f>
        <v xml:space="preserve">đạt </v>
      </c>
      <c r="P130" s="361" t="str">
        <f>IF(P129&lt;=0,"đạt ","ko đạt ")</f>
        <v xml:space="preserve">đạt </v>
      </c>
      <c r="Q130" s="361" t="str">
        <f>IF(Q129&lt;=0,"đạt ","ko đạt ")</f>
        <v xml:space="preserve">đạt </v>
      </c>
      <c r="R130" s="361"/>
    </row>
    <row r="131" spans="1:24" ht="14.25" hidden="1">
      <c r="A131" s="582">
        <v>17</v>
      </c>
      <c r="B131" s="584"/>
      <c r="C131" s="584"/>
      <c r="D131" s="571" t="s">
        <v>326</v>
      </c>
      <c r="E131" s="572" t="s">
        <v>241</v>
      </c>
      <c r="F131" s="397" t="s">
        <v>19</v>
      </c>
      <c r="G131" s="397"/>
      <c r="H131" s="397"/>
      <c r="I131" s="397"/>
      <c r="J131" s="397"/>
      <c r="K131" s="397"/>
      <c r="L131" s="397"/>
      <c r="M131" s="361">
        <v>0</v>
      </c>
      <c r="N131" s="361">
        <v>0</v>
      </c>
      <c r="O131" s="361">
        <v>0</v>
      </c>
      <c r="P131" s="361">
        <v>0</v>
      </c>
      <c r="Q131" s="361">
        <v>0</v>
      </c>
      <c r="R131" s="361"/>
    </row>
    <row r="132" spans="1:24" ht="14.25" hidden="1">
      <c r="A132" s="583"/>
      <c r="B132" s="584"/>
      <c r="C132" s="584"/>
      <c r="D132" s="571"/>
      <c r="E132" s="572"/>
      <c r="F132" s="397" t="s">
        <v>13</v>
      </c>
      <c r="G132" s="397"/>
      <c r="H132" s="397"/>
      <c r="I132" s="397"/>
      <c r="J132" s="397"/>
      <c r="K132" s="397"/>
      <c r="L132" s="397"/>
      <c r="M132" s="361" t="str">
        <f>IF(M131&lt;=0,"đạt ","ko đạt ")</f>
        <v xml:space="preserve">đạt </v>
      </c>
      <c r="N132" s="361" t="str">
        <f>IF(N131&lt;=0,"đạt ","ko đạt ")</f>
        <v xml:space="preserve">đạt </v>
      </c>
      <c r="O132" s="361" t="str">
        <f>IF(O131&lt;=0,"đạt ","ko đạt ")</f>
        <v xml:space="preserve">đạt </v>
      </c>
      <c r="P132" s="361" t="str">
        <f>IF(P131&lt;=0,"đạt ","ko đạt ")</f>
        <v xml:space="preserve">đạt </v>
      </c>
      <c r="Q132" s="361" t="str">
        <f>IF(Q131&lt;=0,"đạt ","ko đạt ")</f>
        <v xml:space="preserve">đạt </v>
      </c>
      <c r="R132" s="361"/>
    </row>
    <row r="133" spans="1:24" ht="14.25" hidden="1">
      <c r="A133" s="570">
        <v>18</v>
      </c>
      <c r="B133" s="584"/>
      <c r="C133" s="584"/>
      <c r="D133" s="571" t="s">
        <v>327</v>
      </c>
      <c r="E133" s="572" t="s">
        <v>241</v>
      </c>
      <c r="F133" s="397" t="s">
        <v>19</v>
      </c>
      <c r="G133" s="397"/>
      <c r="H133" s="397"/>
      <c r="I133" s="397"/>
      <c r="J133" s="397"/>
      <c r="K133" s="397"/>
      <c r="L133" s="397"/>
      <c r="M133" s="361">
        <v>0</v>
      </c>
      <c r="N133" s="361">
        <v>0</v>
      </c>
      <c r="O133" s="361">
        <v>0</v>
      </c>
      <c r="P133" s="361">
        <v>0</v>
      </c>
      <c r="Q133" s="361">
        <v>0</v>
      </c>
      <c r="R133" s="361"/>
    </row>
    <row r="134" spans="1:24" ht="14.25" hidden="1">
      <c r="A134" s="570"/>
      <c r="B134" s="584"/>
      <c r="C134" s="584"/>
      <c r="D134" s="571"/>
      <c r="E134" s="572"/>
      <c r="F134" s="397" t="s">
        <v>13</v>
      </c>
      <c r="G134" s="397"/>
      <c r="H134" s="397"/>
      <c r="I134" s="397"/>
      <c r="J134" s="397"/>
      <c r="K134" s="397"/>
      <c r="L134" s="397"/>
      <c r="M134" s="361" t="str">
        <f>IF(M133&lt;=0,"đạt ","ko đạt ")</f>
        <v xml:space="preserve">đạt </v>
      </c>
      <c r="N134" s="361" t="str">
        <f>IF(N133&lt;=0,"đạt ","ko đạt ")</f>
        <v xml:space="preserve">đạt </v>
      </c>
      <c r="O134" s="361" t="str">
        <f>IF(O133&lt;=0,"đạt ","ko đạt ")</f>
        <v xml:space="preserve">đạt </v>
      </c>
      <c r="P134" s="361" t="str">
        <f>IF(P133&lt;=0,"đạt ","ko đạt ")</f>
        <v xml:space="preserve">đạt </v>
      </c>
      <c r="Q134" s="361" t="str">
        <f>IF(Q133&lt;=0,"đạt ","ko đạt ")</f>
        <v xml:space="preserve">đạt </v>
      </c>
      <c r="R134" s="361"/>
    </row>
    <row r="135" spans="1:24" ht="14.25" hidden="1">
      <c r="A135" s="45"/>
      <c r="B135" s="573" t="s">
        <v>332</v>
      </c>
      <c r="C135" s="575" t="s">
        <v>333</v>
      </c>
      <c r="D135" s="577" t="s">
        <v>334</v>
      </c>
      <c r="E135" s="579">
        <v>1</v>
      </c>
      <c r="F135" s="436" t="s">
        <v>19</v>
      </c>
      <c r="G135" s="436"/>
      <c r="H135" s="436"/>
      <c r="I135" s="436"/>
      <c r="J135" s="436"/>
      <c r="K135" s="436"/>
      <c r="L135" s="436"/>
      <c r="M135" s="433">
        <v>1</v>
      </c>
      <c r="N135" s="433">
        <v>1</v>
      </c>
      <c r="O135" s="433">
        <v>1</v>
      </c>
      <c r="P135" s="433">
        <v>1</v>
      </c>
      <c r="Q135" s="433">
        <v>1</v>
      </c>
      <c r="R135" s="433"/>
    </row>
    <row r="136" spans="1:24" ht="14.25" hidden="1">
      <c r="A136" s="45"/>
      <c r="B136" s="574"/>
      <c r="C136" s="576"/>
      <c r="D136" s="578"/>
      <c r="E136" s="580"/>
      <c r="F136" s="436" t="s">
        <v>13</v>
      </c>
      <c r="G136" s="436"/>
      <c r="H136" s="436"/>
      <c r="I136" s="436"/>
      <c r="J136" s="436"/>
      <c r="K136" s="436"/>
      <c r="L136" s="436"/>
      <c r="M136" s="414" t="str">
        <f>IF(M135&lt;=100%,"đạt ","ko đạt ")</f>
        <v xml:space="preserve">đạt </v>
      </c>
      <c r="N136" s="414" t="str">
        <f>IF(N135&lt;=100%,"đạt ","ko đạt ")</f>
        <v xml:space="preserve">đạt </v>
      </c>
      <c r="O136" s="414" t="str">
        <f>IF(O135&lt;=100%,"đạt ","ko đạt ")</f>
        <v xml:space="preserve">đạt </v>
      </c>
      <c r="P136" s="414" t="str">
        <f>IF(P135&lt;=100%,"đạt ","ko đạt ")</f>
        <v xml:space="preserve">đạt </v>
      </c>
      <c r="Q136" s="414" t="str">
        <f>IF(Q135&lt;=100%,"đạt ","ko đạt ")</f>
        <v xml:space="preserve">đạt </v>
      </c>
      <c r="R136" s="414"/>
    </row>
    <row r="137" spans="1:24" ht="14.25" hidden="1">
      <c r="B137" s="565" t="s">
        <v>335</v>
      </c>
      <c r="C137" s="567" t="s">
        <v>17</v>
      </c>
      <c r="D137" s="568" t="s">
        <v>336</v>
      </c>
      <c r="E137" s="569">
        <v>1</v>
      </c>
      <c r="F137" s="397" t="s">
        <v>19</v>
      </c>
      <c r="G137" s="397"/>
      <c r="H137" s="397"/>
      <c r="I137" s="397"/>
      <c r="J137" s="397"/>
      <c r="K137" s="397"/>
      <c r="L137" s="397"/>
      <c r="M137" s="412">
        <v>1</v>
      </c>
      <c r="N137" s="412">
        <v>1</v>
      </c>
      <c r="O137" s="412">
        <v>1</v>
      </c>
      <c r="P137" s="412">
        <v>1</v>
      </c>
      <c r="Q137" s="412">
        <v>1</v>
      </c>
      <c r="R137" s="361"/>
    </row>
    <row r="138" spans="1:24" ht="14.25" hidden="1">
      <c r="B138" s="566"/>
      <c r="C138" s="567"/>
      <c r="D138" s="568"/>
      <c r="E138" s="569"/>
      <c r="F138" s="397" t="s">
        <v>13</v>
      </c>
      <c r="G138" s="397"/>
      <c r="H138" s="397"/>
      <c r="I138" s="397"/>
      <c r="J138" s="397"/>
      <c r="K138" s="397"/>
      <c r="L138" s="397"/>
      <c r="M138" s="361" t="str">
        <f>IF(M137&lt;=100%,"đạt ","ko đạt ")</f>
        <v xml:space="preserve">đạt </v>
      </c>
      <c r="N138" s="361" t="str">
        <f>IF(N137&lt;=100%,"đạt ","ko đạt ")</f>
        <v xml:space="preserve">đạt </v>
      </c>
      <c r="O138" s="361" t="str">
        <f>IF(O137&lt;=100%,"đạt ","ko đạt ")</f>
        <v xml:space="preserve">đạt </v>
      </c>
      <c r="P138" s="361" t="str">
        <f>IF(P137&lt;=100%,"đạt ","ko đạt ")</f>
        <v xml:space="preserve">đạt </v>
      </c>
      <c r="Q138" s="361" t="str">
        <f>IF(Q137&lt;=100%,"đạt ","ko đạt ")</f>
        <v xml:space="preserve">đạt </v>
      </c>
      <c r="R138" s="361"/>
    </row>
    <row r="139" spans="1:24" ht="14.25">
      <c r="B139" s="562" t="s">
        <v>337</v>
      </c>
      <c r="C139" s="562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347"/>
      <c r="P139" s="347"/>
      <c r="Q139" s="45"/>
      <c r="R139" s="45"/>
    </row>
    <row r="140" spans="1:24" ht="14.25">
      <c r="B140" s="563" t="s">
        <v>98</v>
      </c>
      <c r="C140" s="563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347"/>
      <c r="P140" s="347"/>
      <c r="Q140" s="45"/>
      <c r="R140" s="45"/>
    </row>
    <row r="141" spans="1:24">
      <c r="M141" s="4"/>
      <c r="N141" s="4"/>
    </row>
    <row r="142" spans="1:24">
      <c r="M142" s="4"/>
      <c r="N142" s="4"/>
    </row>
    <row r="143" spans="1:24" ht="15.75" customHeight="1">
      <c r="B143" s="522" t="s">
        <v>26</v>
      </c>
      <c r="C143" s="522"/>
      <c r="M143" s="4"/>
      <c r="N143" s="4"/>
      <c r="W143" s="522"/>
      <c r="X143" s="522"/>
    </row>
    <row r="144" spans="1:24" ht="17.25" customHeight="1">
      <c r="A144" s="564" t="s">
        <v>338</v>
      </c>
      <c r="B144" s="564"/>
      <c r="C144" s="564"/>
      <c r="D144" s="564"/>
      <c r="E144" s="564"/>
      <c r="F144" s="564"/>
      <c r="G144" s="564"/>
      <c r="H144" s="564"/>
      <c r="I144" s="564"/>
      <c r="J144" s="564"/>
      <c r="K144" s="564"/>
      <c r="L144" s="564"/>
      <c r="M144" s="564"/>
      <c r="N144" s="4"/>
      <c r="W144" s="522"/>
      <c r="X144" s="522"/>
    </row>
    <row r="145" spans="4:14">
      <c r="M145" s="4"/>
      <c r="N145" s="4"/>
    </row>
    <row r="147" spans="4:14">
      <c r="M147" s="4"/>
      <c r="N147" s="4"/>
    </row>
    <row r="148" spans="4:14">
      <c r="M148" s="4"/>
      <c r="N148" s="4"/>
    </row>
    <row r="149" spans="4:14">
      <c r="M149" s="4"/>
      <c r="N149" s="4"/>
    </row>
    <row r="159" spans="4:14">
      <c r="D159" s="522"/>
      <c r="E159" s="522"/>
    </row>
    <row r="181" spans="1:18" s="34" customForma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Q181" s="4"/>
      <c r="R181" s="4"/>
    </row>
    <row r="182" spans="1:18" s="34" customForma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Q182" s="4"/>
      <c r="R182" s="4"/>
    </row>
    <row r="183" spans="1:18" s="34" customForma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Q183" s="4"/>
      <c r="R183" s="4"/>
    </row>
    <row r="184" spans="1:18" s="34" customForma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Q184" s="4"/>
      <c r="R184" s="4"/>
    </row>
    <row r="185" spans="1:18" s="34" customForma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Q185" s="4"/>
      <c r="R185" s="4"/>
    </row>
    <row r="186" spans="1:18" s="34" customForma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Q186" s="4"/>
      <c r="R186" s="4"/>
    </row>
    <row r="187" spans="1:18" s="34" customForma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Q187" s="4"/>
      <c r="R187" s="4"/>
    </row>
    <row r="189" spans="1:18">
      <c r="E189" s="47"/>
    </row>
    <row r="190" spans="1:18">
      <c r="E190" s="47"/>
    </row>
    <row r="191" spans="1:18">
      <c r="E191" s="47"/>
      <c r="F191" s="47"/>
      <c r="G191" s="47"/>
      <c r="H191" s="47"/>
      <c r="I191" s="47"/>
      <c r="J191" s="47"/>
      <c r="K191" s="47"/>
      <c r="L191" s="47"/>
    </row>
    <row r="192" spans="1:18">
      <c r="A192" s="34"/>
      <c r="E192" s="47"/>
      <c r="F192" s="47"/>
      <c r="G192" s="47"/>
      <c r="H192" s="47"/>
      <c r="I192" s="47"/>
      <c r="J192" s="47"/>
      <c r="K192" s="47"/>
      <c r="L192" s="47"/>
    </row>
    <row r="193" spans="1:18">
      <c r="A193" s="34"/>
      <c r="E193" s="47"/>
      <c r="F193" s="47"/>
      <c r="G193" s="47"/>
      <c r="H193" s="47"/>
      <c r="I193" s="47"/>
      <c r="J193" s="47"/>
      <c r="K193" s="47"/>
      <c r="L193" s="47"/>
    </row>
    <row r="194" spans="1:18">
      <c r="A194" s="34"/>
      <c r="E194" s="47"/>
      <c r="F194" s="47"/>
      <c r="G194" s="47"/>
      <c r="H194" s="47"/>
      <c r="I194" s="47"/>
      <c r="J194" s="47"/>
      <c r="K194" s="47"/>
      <c r="L194" s="47"/>
    </row>
    <row r="195" spans="1:18">
      <c r="A195" s="34"/>
      <c r="E195" s="47"/>
      <c r="F195" s="47"/>
      <c r="G195" s="47"/>
      <c r="H195" s="47"/>
      <c r="I195" s="47"/>
      <c r="J195" s="47"/>
      <c r="K195" s="47"/>
      <c r="L195" s="47"/>
    </row>
    <row r="196" spans="1:18">
      <c r="A196" s="34"/>
      <c r="B196" s="34"/>
      <c r="C196" s="34"/>
      <c r="D196" s="34"/>
      <c r="E196" s="47"/>
      <c r="F196" s="47"/>
      <c r="G196" s="47"/>
      <c r="H196" s="47"/>
      <c r="I196" s="47"/>
      <c r="J196" s="47"/>
      <c r="K196" s="47"/>
      <c r="L196" s="47"/>
      <c r="Q196" s="34"/>
      <c r="R196" s="34"/>
    </row>
    <row r="197" spans="1:18">
      <c r="A197" s="34"/>
      <c r="B197" s="34"/>
      <c r="C197" s="34"/>
      <c r="D197" s="34"/>
      <c r="E197" s="47"/>
      <c r="F197" s="47"/>
      <c r="G197" s="47"/>
      <c r="H197" s="47"/>
      <c r="I197" s="47"/>
      <c r="J197" s="47"/>
      <c r="K197" s="47"/>
      <c r="L197" s="47"/>
      <c r="Q197" s="34"/>
      <c r="R197" s="34"/>
    </row>
    <row r="198" spans="1:18">
      <c r="A198" s="34"/>
      <c r="B198" s="34"/>
      <c r="C198" s="34"/>
      <c r="D198" s="34"/>
      <c r="E198" s="47"/>
      <c r="F198" s="47"/>
      <c r="G198" s="47"/>
      <c r="H198" s="47"/>
      <c r="I198" s="47"/>
      <c r="J198" s="47"/>
      <c r="K198" s="47"/>
      <c r="L198" s="47"/>
      <c r="Q198" s="34"/>
      <c r="R198" s="34"/>
    </row>
    <row r="199" spans="1:18">
      <c r="B199" s="34"/>
      <c r="C199" s="34"/>
      <c r="D199" s="34"/>
      <c r="E199" s="47"/>
      <c r="F199" s="47"/>
      <c r="G199" s="47"/>
      <c r="H199" s="47"/>
      <c r="I199" s="47"/>
      <c r="J199" s="47"/>
      <c r="K199" s="47"/>
      <c r="L199" s="47"/>
      <c r="Q199" s="34"/>
      <c r="R199" s="34"/>
    </row>
    <row r="200" spans="1:18">
      <c r="B200" s="34"/>
      <c r="C200" s="34"/>
      <c r="D200" s="34"/>
      <c r="E200" s="47"/>
      <c r="F200" s="47"/>
      <c r="G200" s="47"/>
      <c r="H200" s="47"/>
      <c r="I200" s="47"/>
      <c r="J200" s="47"/>
      <c r="K200" s="47"/>
      <c r="L200" s="47"/>
      <c r="Q200" s="34"/>
      <c r="R200" s="34"/>
    </row>
    <row r="201" spans="1:18">
      <c r="B201" s="34"/>
      <c r="C201" s="34"/>
      <c r="D201" s="34"/>
      <c r="F201" s="47"/>
      <c r="G201" s="47"/>
      <c r="H201" s="47"/>
      <c r="I201" s="47"/>
      <c r="J201" s="47"/>
      <c r="K201" s="47"/>
      <c r="L201" s="47"/>
      <c r="Q201" s="34"/>
      <c r="R201" s="34"/>
    </row>
    <row r="202" spans="1:18">
      <c r="B202" s="34"/>
      <c r="C202" s="34"/>
      <c r="D202" s="34"/>
      <c r="F202" s="47"/>
      <c r="G202" s="47"/>
      <c r="H202" s="47"/>
      <c r="I202" s="47"/>
      <c r="J202" s="47"/>
      <c r="K202" s="47"/>
      <c r="L202" s="47"/>
      <c r="Q202" s="34"/>
      <c r="R202" s="34"/>
    </row>
  </sheetData>
  <mergeCells count="222">
    <mergeCell ref="G1:N1"/>
    <mergeCell ref="Q1:R1"/>
    <mergeCell ref="W1:X1"/>
    <mergeCell ref="H2:L2"/>
    <mergeCell ref="Q2:R2"/>
    <mergeCell ref="W2:X2"/>
    <mergeCell ref="A8:A11"/>
    <mergeCell ref="B8:B11"/>
    <mergeCell ref="C8:C9"/>
    <mergeCell ref="D8:D9"/>
    <mergeCell ref="E8:E9"/>
    <mergeCell ref="C10:C11"/>
    <mergeCell ref="D10:D11"/>
    <mergeCell ref="E10:E11"/>
    <mergeCell ref="A4:A5"/>
    <mergeCell ref="B4:B5"/>
    <mergeCell ref="C4:C5"/>
    <mergeCell ref="D4:D5"/>
    <mergeCell ref="E4:E5"/>
    <mergeCell ref="A6:A7"/>
    <mergeCell ref="B6:B7"/>
    <mergeCell ref="C6:C7"/>
    <mergeCell ref="D6:D7"/>
    <mergeCell ref="E6:E7"/>
    <mergeCell ref="A12:A13"/>
    <mergeCell ref="B12:B13"/>
    <mergeCell ref="C12:C13"/>
    <mergeCell ref="D12:D13"/>
    <mergeCell ref="E12:E13"/>
    <mergeCell ref="A14:A17"/>
    <mergeCell ref="B14:B17"/>
    <mergeCell ref="C14:C17"/>
    <mergeCell ref="D14:D17"/>
    <mergeCell ref="E14:E17"/>
    <mergeCell ref="C25:C27"/>
    <mergeCell ref="D25:D27"/>
    <mergeCell ref="E25:E27"/>
    <mergeCell ref="C28:C30"/>
    <mergeCell ref="D28:D30"/>
    <mergeCell ref="E28:E30"/>
    <mergeCell ref="A18:A21"/>
    <mergeCell ref="B18:B21"/>
    <mergeCell ref="C18:C21"/>
    <mergeCell ref="D18:D21"/>
    <mergeCell ref="E18:E21"/>
    <mergeCell ref="A22:A30"/>
    <mergeCell ref="B22:B30"/>
    <mergeCell ref="C22:C24"/>
    <mergeCell ref="D22:D24"/>
    <mergeCell ref="E22:E24"/>
    <mergeCell ref="E37:E39"/>
    <mergeCell ref="A40:A48"/>
    <mergeCell ref="B40:B48"/>
    <mergeCell ref="C40:C42"/>
    <mergeCell ref="D40:D42"/>
    <mergeCell ref="E40:E42"/>
    <mergeCell ref="C43:C45"/>
    <mergeCell ref="D43:D45"/>
    <mergeCell ref="E43:E45"/>
    <mergeCell ref="C46:C48"/>
    <mergeCell ref="A31:A39"/>
    <mergeCell ref="B31:B39"/>
    <mergeCell ref="C31:C33"/>
    <mergeCell ref="D31:D33"/>
    <mergeCell ref="E31:E33"/>
    <mergeCell ref="C34:C36"/>
    <mergeCell ref="D34:D36"/>
    <mergeCell ref="E34:E36"/>
    <mergeCell ref="C37:C39"/>
    <mergeCell ref="D37:D39"/>
    <mergeCell ref="R52:S52"/>
    <mergeCell ref="R53:S53"/>
    <mergeCell ref="R54:S54"/>
    <mergeCell ref="C55:C57"/>
    <mergeCell ref="D55:D57"/>
    <mergeCell ref="E55:E57"/>
    <mergeCell ref="D46:D48"/>
    <mergeCell ref="E46:E48"/>
    <mergeCell ref="A49:A57"/>
    <mergeCell ref="B49:B57"/>
    <mergeCell ref="C49:C51"/>
    <mergeCell ref="D49:D51"/>
    <mergeCell ref="E49:E51"/>
    <mergeCell ref="C52:C54"/>
    <mergeCell ref="D52:D54"/>
    <mergeCell ref="E52:E54"/>
    <mergeCell ref="A58:A59"/>
    <mergeCell ref="B58:B59"/>
    <mergeCell ref="C58:C59"/>
    <mergeCell ref="D58:D59"/>
    <mergeCell ref="E58:E59"/>
    <mergeCell ref="A60:A63"/>
    <mergeCell ref="B60:B63"/>
    <mergeCell ref="D60:D61"/>
    <mergeCell ref="E60:E61"/>
    <mergeCell ref="D62:D63"/>
    <mergeCell ref="G64:R64"/>
    <mergeCell ref="G65:R65"/>
    <mergeCell ref="C66:C67"/>
    <mergeCell ref="D66:D67"/>
    <mergeCell ref="E66:E67"/>
    <mergeCell ref="G66:R66"/>
    <mergeCell ref="G67:R67"/>
    <mergeCell ref="E62:E63"/>
    <mergeCell ref="A64:A69"/>
    <mergeCell ref="B64:B69"/>
    <mergeCell ref="C64:C65"/>
    <mergeCell ref="D64:D65"/>
    <mergeCell ref="E64:E65"/>
    <mergeCell ref="C68:C69"/>
    <mergeCell ref="D68:D69"/>
    <mergeCell ref="E68:E69"/>
    <mergeCell ref="A73:A78"/>
    <mergeCell ref="B73:B78"/>
    <mergeCell ref="C73:C76"/>
    <mergeCell ref="D73:D76"/>
    <mergeCell ref="E73:E76"/>
    <mergeCell ref="C77:C78"/>
    <mergeCell ref="D77:D78"/>
    <mergeCell ref="E77:E78"/>
    <mergeCell ref="G68:R68"/>
    <mergeCell ref="G69:R69"/>
    <mergeCell ref="A70:A72"/>
    <mergeCell ref="B70:B72"/>
    <mergeCell ref="C70:C71"/>
    <mergeCell ref="D70:D71"/>
    <mergeCell ref="E70:E71"/>
    <mergeCell ref="E83:E84"/>
    <mergeCell ref="B85:B89"/>
    <mergeCell ref="C85:C86"/>
    <mergeCell ref="D85:D86"/>
    <mergeCell ref="E85:E86"/>
    <mergeCell ref="C87:C89"/>
    <mergeCell ref="D87:D89"/>
    <mergeCell ref="E87:E89"/>
    <mergeCell ref="A79:A89"/>
    <mergeCell ref="B79:B84"/>
    <mergeCell ref="C79:C80"/>
    <mergeCell ref="D79:D80"/>
    <mergeCell ref="E79:E80"/>
    <mergeCell ref="C81:C82"/>
    <mergeCell ref="D81:D82"/>
    <mergeCell ref="E81:E82"/>
    <mergeCell ref="C83:C84"/>
    <mergeCell ref="D83:D84"/>
    <mergeCell ref="A90:A97"/>
    <mergeCell ref="B90:B97"/>
    <mergeCell ref="C90:C91"/>
    <mergeCell ref="D90:D91"/>
    <mergeCell ref="E90:E91"/>
    <mergeCell ref="C92:C93"/>
    <mergeCell ref="D92:D93"/>
    <mergeCell ref="E92:E93"/>
    <mergeCell ref="C94:C95"/>
    <mergeCell ref="D94:D95"/>
    <mergeCell ref="E94:E95"/>
    <mergeCell ref="C96:C97"/>
    <mergeCell ref="D96:D97"/>
    <mergeCell ref="E96:E97"/>
    <mergeCell ref="C99:C110"/>
    <mergeCell ref="D99:D100"/>
    <mergeCell ref="E99:E100"/>
    <mergeCell ref="D101:D102"/>
    <mergeCell ref="E101:E102"/>
    <mergeCell ref="D117:D118"/>
    <mergeCell ref="E117:E118"/>
    <mergeCell ref="D119:D120"/>
    <mergeCell ref="E119:E120"/>
    <mergeCell ref="D121:D122"/>
    <mergeCell ref="E121:E122"/>
    <mergeCell ref="D109:D110"/>
    <mergeCell ref="E109:E110"/>
    <mergeCell ref="B111:B122"/>
    <mergeCell ref="C111:C122"/>
    <mergeCell ref="D111:D112"/>
    <mergeCell ref="E111:E112"/>
    <mergeCell ref="D113:D114"/>
    <mergeCell ref="E113:E114"/>
    <mergeCell ref="D115:D116"/>
    <mergeCell ref="E115:E116"/>
    <mergeCell ref="B99:B110"/>
    <mergeCell ref="D103:D104"/>
    <mergeCell ref="E103:E104"/>
    <mergeCell ref="D105:D106"/>
    <mergeCell ref="E105:E106"/>
    <mergeCell ref="D107:D108"/>
    <mergeCell ref="E107:E108"/>
    <mergeCell ref="A133:A134"/>
    <mergeCell ref="D133:D134"/>
    <mergeCell ref="E133:E134"/>
    <mergeCell ref="B135:B136"/>
    <mergeCell ref="C135:C136"/>
    <mergeCell ref="D135:D136"/>
    <mergeCell ref="E135:E136"/>
    <mergeCell ref="E127:E128"/>
    <mergeCell ref="W128:X128"/>
    <mergeCell ref="D129:D130"/>
    <mergeCell ref="E129:E130"/>
    <mergeCell ref="A131:A132"/>
    <mergeCell ref="D131:D132"/>
    <mergeCell ref="E131:E132"/>
    <mergeCell ref="B123:B134"/>
    <mergeCell ref="C123:C134"/>
    <mergeCell ref="D123:D124"/>
    <mergeCell ref="E123:E124"/>
    <mergeCell ref="U124:V124"/>
    <mergeCell ref="W124:X124"/>
    <mergeCell ref="D125:D126"/>
    <mergeCell ref="E125:E126"/>
    <mergeCell ref="W125:X125"/>
    <mergeCell ref="D127:D128"/>
    <mergeCell ref="B143:C143"/>
    <mergeCell ref="W143:X143"/>
    <mergeCell ref="W144:X144"/>
    <mergeCell ref="A144:M144"/>
    <mergeCell ref="D159:E159"/>
    <mergeCell ref="B137:B138"/>
    <mergeCell ref="C137:C138"/>
    <mergeCell ref="D137:D138"/>
    <mergeCell ref="E137:E138"/>
    <mergeCell ref="B139:C139"/>
    <mergeCell ref="B140:C140"/>
  </mergeCells>
  <conditionalFormatting sqref="S71:X71 M138:R138 S63:X69 M78:R89 M60:R63 S73:X73 S75:X80 S84:X84 S82:X82 S86:X86 S88:X89 M116:R116 S113:X113 M128:R128 M136:R136 M70:R72 S97:X97 M106:R106 S99:X99 M108:R108 S109:X109 M118:R118 S111:X111 M120:R120 S121:X121 M130:R130 S93:X93 M102:R102 S91:X91 M100:R100 S95:X95 M104:R104 S101:X101 M110:R110 S105:X105 M114:R114 S103:X103 M112:R112 S117:X117 M126:R126 S115:X115 M124:R124 S123:X123 M132:R132 S58:X60 T4:X48">
    <cfRule type="cellIs" dxfId="428" priority="45" stopIfTrue="1" operator="greaterThan">
      <formula>"ko đạt"</formula>
    </cfRule>
  </conditionalFormatting>
  <conditionalFormatting sqref="O82:Q82 M83:N89">
    <cfRule type="cellIs" dxfId="427" priority="44" stopIfTrue="1" operator="greaterThan">
      <formula>50000</formula>
    </cfRule>
  </conditionalFormatting>
  <conditionalFormatting sqref="G68 G66">
    <cfRule type="cellIs" dxfId="426" priority="43" stopIfTrue="1" operator="greaterThan">
      <formula>"ko đạt"</formula>
    </cfRule>
  </conditionalFormatting>
  <conditionalFormatting sqref="G68 G66">
    <cfRule type="cellIs" dxfId="425" priority="42" stopIfTrue="1" operator="greaterThan">
      <formula>"ko đạt"</formula>
    </cfRule>
  </conditionalFormatting>
  <conditionalFormatting sqref="G67:R67">
    <cfRule type="cellIs" dxfId="424" priority="41" stopIfTrue="1" operator="greaterThan">
      <formula>"ko đạt"</formula>
    </cfRule>
  </conditionalFormatting>
  <conditionalFormatting sqref="G65:R65">
    <cfRule type="cellIs" dxfId="423" priority="40" stopIfTrue="1" operator="greaterThan">
      <formula>"ko đạt"</formula>
    </cfRule>
  </conditionalFormatting>
  <conditionalFormatting sqref="G69:R69">
    <cfRule type="cellIs" dxfId="422" priority="39" stopIfTrue="1" operator="greaterThan">
      <formula>"ko đạt"</formula>
    </cfRule>
  </conditionalFormatting>
  <conditionalFormatting sqref="G64">
    <cfRule type="cellIs" dxfId="421" priority="38" stopIfTrue="1" operator="greaterThan">
      <formula>"ko đạt"</formula>
    </cfRule>
  </conditionalFormatting>
  <conditionalFormatting sqref="G64">
    <cfRule type="cellIs" dxfId="420" priority="37" stopIfTrue="1" operator="greaterThan">
      <formula>"ko đạt"</formula>
    </cfRule>
  </conditionalFormatting>
  <conditionalFormatting sqref="G58:R59">
    <cfRule type="cellIs" dxfId="419" priority="36" stopIfTrue="1" operator="greaterThan">
      <formula>"ko đạt"</formula>
    </cfRule>
  </conditionalFormatting>
  <conditionalFormatting sqref="G76:R76">
    <cfRule type="cellIs" dxfId="418" priority="35" stopIfTrue="1" operator="greaterThan">
      <formula>"ko đạt"</formula>
    </cfRule>
  </conditionalFormatting>
  <conditionalFormatting sqref="G91:R91 G93:R93 G97:R98 G95:R95">
    <cfRule type="cellIs" dxfId="417" priority="34" stopIfTrue="1" operator="greaterThan">
      <formula>"ko đạt"</formula>
    </cfRule>
  </conditionalFormatting>
  <conditionalFormatting sqref="S56:X57 T49:X55">
    <cfRule type="cellIs" dxfId="416" priority="33" stopIfTrue="1" operator="greaterThan">
      <formula>"ko đạt"</formula>
    </cfRule>
  </conditionalFormatting>
  <conditionalFormatting sqref="P56:P57 M56:M57 J56:J57 G56:G57">
    <cfRule type="cellIs" dxfId="415" priority="32" operator="greaterThan">
      <formula>"ko đạt"</formula>
    </cfRule>
  </conditionalFormatting>
  <conditionalFormatting sqref="O50">
    <cfRule type="cellIs" dxfId="414" priority="11" operator="greaterThan">
      <formula>"ko đạt"</formula>
    </cfRule>
  </conditionalFormatting>
  <conditionalFormatting sqref="P50">
    <cfRule type="cellIs" dxfId="413" priority="10" operator="greaterThan">
      <formula>"ko đạt"</formula>
    </cfRule>
  </conditionalFormatting>
  <conditionalFormatting sqref="Q50">
    <cfRule type="cellIs" dxfId="412" priority="9" operator="greaterThan">
      <formula>"ko đạt"</formula>
    </cfRule>
  </conditionalFormatting>
  <conditionalFormatting sqref="R50">
    <cfRule type="cellIs" dxfId="411" priority="8" operator="greaterThan">
      <formula>"ko đạt"</formula>
    </cfRule>
  </conditionalFormatting>
  <conditionalFormatting sqref="S41:S48">
    <cfRule type="cellIs" dxfId="410" priority="31" stopIfTrue="1" operator="greaterThan">
      <formula>"ko đạt"</formula>
    </cfRule>
  </conditionalFormatting>
  <conditionalFormatting sqref="P46:P48 M46:M48 J46:J48 G43:G48 G41:R41">
    <cfRule type="cellIs" dxfId="409" priority="30" operator="greaterThan">
      <formula>"ko đạt"</formula>
    </cfRule>
  </conditionalFormatting>
  <conditionalFormatting sqref="G42:R42">
    <cfRule type="cellIs" dxfId="408" priority="29" operator="greaterThan">
      <formula>"ko đạt"</formula>
    </cfRule>
  </conditionalFormatting>
  <conditionalFormatting sqref="L43">
    <cfRule type="cellIs" dxfId="407" priority="28" operator="greaterThan">
      <formula>"ko đạt"</formula>
    </cfRule>
  </conditionalFormatting>
  <conditionalFormatting sqref="L44">
    <cfRule type="cellIs" dxfId="406" priority="27" operator="greaterThan">
      <formula>"ko đạt"</formula>
    </cfRule>
  </conditionalFormatting>
  <conditionalFormatting sqref="R43">
    <cfRule type="cellIs" dxfId="405" priority="26" operator="greaterThan">
      <formula>"ko đạt"</formula>
    </cfRule>
  </conditionalFormatting>
  <conditionalFormatting sqref="R44">
    <cfRule type="cellIs" dxfId="404" priority="25" operator="greaterThan">
      <formula>"ko đạt"</formula>
    </cfRule>
  </conditionalFormatting>
  <conditionalFormatting sqref="G55:R55 L52:Q52 L53:L54 N53:Q54 G51:J54 O51:Q51">
    <cfRule type="cellIs" dxfId="403" priority="24" stopIfTrue="1" operator="greaterThan">
      <formula>"ko đạt"</formula>
    </cfRule>
  </conditionalFormatting>
  <conditionalFormatting sqref="K53:K54">
    <cfRule type="cellIs" dxfId="402" priority="23" operator="greaterThan">
      <formula>"ko đạt"</formula>
    </cfRule>
  </conditionalFormatting>
  <conditionalFormatting sqref="R52">
    <cfRule type="cellIs" dxfId="401" priority="22" operator="greaterThan">
      <formula>"ko đạt"</formula>
    </cfRule>
  </conditionalFormatting>
  <conditionalFormatting sqref="K51:K52">
    <cfRule type="cellIs" dxfId="400" priority="21" operator="greaterThan">
      <formula>"ko đạt"</formula>
    </cfRule>
  </conditionalFormatting>
  <conditionalFormatting sqref="R53:R54">
    <cfRule type="cellIs" dxfId="399" priority="20" operator="greaterThan">
      <formula>"ko đạt"</formula>
    </cfRule>
  </conditionalFormatting>
  <conditionalFormatting sqref="M53:M54">
    <cfRule type="cellIs" dxfId="398" priority="19" operator="greaterThan">
      <formula>"ko đạt"</formula>
    </cfRule>
  </conditionalFormatting>
  <conditionalFormatting sqref="G50:J50">
    <cfRule type="cellIs" dxfId="397" priority="18" operator="greaterThan">
      <formula>"ko đạt"</formula>
    </cfRule>
  </conditionalFormatting>
  <conditionalFormatting sqref="N50">
    <cfRule type="cellIs" dxfId="396" priority="12" operator="greaterThan">
      <formula>"ko đạt"</formula>
    </cfRule>
  </conditionalFormatting>
  <conditionalFormatting sqref="G49">
    <cfRule type="cellIs" dxfId="395" priority="17" operator="greaterThan">
      <formula>"ko đạt"</formula>
    </cfRule>
  </conditionalFormatting>
  <conditionalFormatting sqref="H49:R49">
    <cfRule type="cellIs" dxfId="394" priority="16" operator="greaterThan">
      <formula>"ko đạt"</formula>
    </cfRule>
  </conditionalFormatting>
  <conditionalFormatting sqref="S51">
    <cfRule type="cellIs" dxfId="393" priority="1" stopIfTrue="1" operator="greaterThan">
      <formula>"ko đạt"</formula>
    </cfRule>
  </conditionalFormatting>
  <conditionalFormatting sqref="K50">
    <cfRule type="cellIs" dxfId="392" priority="15" operator="greaterThan">
      <formula>"ko đạt"</formula>
    </cfRule>
  </conditionalFormatting>
  <conditionalFormatting sqref="L50">
    <cfRule type="cellIs" dxfId="391" priority="14" operator="greaterThan">
      <formula>"ko đạt"</formula>
    </cfRule>
  </conditionalFormatting>
  <conditionalFormatting sqref="M50">
    <cfRule type="cellIs" dxfId="390" priority="13" operator="greaterThan">
      <formula>"ko đạt"</formula>
    </cfRule>
  </conditionalFormatting>
  <conditionalFormatting sqref="S49">
    <cfRule type="cellIs" dxfId="389" priority="7" operator="greaterThan">
      <formula>"ko đạt"</formula>
    </cfRule>
  </conditionalFormatting>
  <conditionalFormatting sqref="S50">
    <cfRule type="cellIs" dxfId="388" priority="6" operator="greaterThan">
      <formula>"ko đạt"</formula>
    </cfRule>
  </conditionalFormatting>
  <conditionalFormatting sqref="L51">
    <cfRule type="cellIs" dxfId="387" priority="5" operator="greaterThan">
      <formula>"ko đạt"</formula>
    </cfRule>
  </conditionalFormatting>
  <conditionalFormatting sqref="M51">
    <cfRule type="cellIs" dxfId="386" priority="4" operator="greaterThan">
      <formula>"ko đạt"</formula>
    </cfRule>
  </conditionalFormatting>
  <conditionalFormatting sqref="N51">
    <cfRule type="cellIs" dxfId="385" priority="3" operator="greaterThan">
      <formula>"ko đạt"</formula>
    </cfRule>
  </conditionalFormatting>
  <conditionalFormatting sqref="R51">
    <cfRule type="cellIs" dxfId="384" priority="2" stopIfTrue="1" operator="greaterThan">
      <formula>"ko đạt"</formula>
    </cfRule>
  </conditionalFormatting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1"/>
  <sheetViews>
    <sheetView topLeftCell="A15" workbookViewId="0">
      <selection activeCell="D15" sqref="D15"/>
    </sheetView>
  </sheetViews>
  <sheetFormatPr defaultRowHeight="15"/>
  <cols>
    <col min="1" max="2" width="9.140625" style="44"/>
    <col min="3" max="3" width="17.28515625" style="44" customWidth="1"/>
    <col min="4" max="4" width="15.5703125" style="44" customWidth="1"/>
    <col min="5" max="5" width="17" style="44" customWidth="1"/>
    <col min="6" max="6" width="16.85546875" style="44" customWidth="1"/>
    <col min="7" max="7" width="43.85546875" style="44" customWidth="1"/>
    <col min="8" max="16384" width="9.140625" style="44"/>
  </cols>
  <sheetData>
    <row r="1" spans="1:7" ht="18">
      <c r="A1" s="73"/>
      <c r="B1" s="73"/>
      <c r="C1" s="73"/>
      <c r="D1" s="73"/>
      <c r="E1" s="74"/>
      <c r="F1" s="74"/>
      <c r="G1" s="75"/>
    </row>
    <row r="2" spans="1:7" ht="18">
      <c r="A2" s="73"/>
      <c r="B2" s="73"/>
      <c r="C2" s="726" t="s">
        <v>81</v>
      </c>
      <c r="D2" s="726"/>
      <c r="E2" s="726"/>
      <c r="F2" s="726"/>
      <c r="G2" s="726"/>
    </row>
    <row r="3" spans="1:7" ht="38.25">
      <c r="A3" s="76" t="s">
        <v>3</v>
      </c>
      <c r="B3" s="77" t="s">
        <v>4</v>
      </c>
      <c r="C3" s="77" t="s">
        <v>5</v>
      </c>
      <c r="D3" s="78" t="s">
        <v>6</v>
      </c>
      <c r="E3" s="79" t="s">
        <v>7</v>
      </c>
      <c r="F3" s="76"/>
      <c r="G3" s="87" t="s">
        <v>82</v>
      </c>
    </row>
    <row r="4" spans="1:7">
      <c r="A4" s="727">
        <v>1</v>
      </c>
      <c r="B4" s="730" t="s">
        <v>112</v>
      </c>
      <c r="C4" s="733" t="s">
        <v>17</v>
      </c>
      <c r="D4" s="736" t="s">
        <v>83</v>
      </c>
      <c r="E4" s="738" t="s">
        <v>84</v>
      </c>
      <c r="F4" s="86" t="s">
        <v>85</v>
      </c>
      <c r="G4" s="89">
        <v>946</v>
      </c>
    </row>
    <row r="5" spans="1:7">
      <c r="A5" s="728"/>
      <c r="B5" s="731"/>
      <c r="C5" s="734"/>
      <c r="D5" s="737"/>
      <c r="E5" s="739"/>
      <c r="F5" s="86" t="s">
        <v>86</v>
      </c>
      <c r="G5" s="90">
        <v>1129</v>
      </c>
    </row>
    <row r="6" spans="1:7">
      <c r="A6" s="728"/>
      <c r="B6" s="731"/>
      <c r="C6" s="735"/>
      <c r="D6" s="735"/>
      <c r="E6" s="735"/>
      <c r="F6" s="80" t="s">
        <v>87</v>
      </c>
      <c r="G6" s="91">
        <v>0.16209999999999999</v>
      </c>
    </row>
    <row r="7" spans="1:7" ht="38.25">
      <c r="A7" s="728"/>
      <c r="B7" s="731"/>
      <c r="C7" s="733" t="s">
        <v>88</v>
      </c>
      <c r="D7" s="741" t="s">
        <v>89</v>
      </c>
      <c r="E7" s="738" t="s">
        <v>90</v>
      </c>
      <c r="F7" s="83" t="s">
        <v>91</v>
      </c>
      <c r="G7" s="88">
        <v>35</v>
      </c>
    </row>
    <row r="8" spans="1:7">
      <c r="A8" s="728"/>
      <c r="B8" s="731"/>
      <c r="C8" s="734"/>
      <c r="D8" s="742"/>
      <c r="E8" s="739"/>
      <c r="F8" s="85" t="s">
        <v>85</v>
      </c>
      <c r="G8" s="88">
        <v>283</v>
      </c>
    </row>
    <row r="9" spans="1:7">
      <c r="A9" s="728"/>
      <c r="B9" s="731"/>
      <c r="C9" s="740"/>
      <c r="D9" s="740"/>
      <c r="E9" s="740"/>
      <c r="F9" s="86" t="s">
        <v>87</v>
      </c>
      <c r="G9" s="84">
        <v>0.1236</v>
      </c>
    </row>
    <row r="10" spans="1:7">
      <c r="A10" s="728"/>
      <c r="B10" s="731"/>
      <c r="C10" s="743" t="s">
        <v>92</v>
      </c>
      <c r="D10" s="746" t="s">
        <v>93</v>
      </c>
      <c r="E10" s="743" t="s">
        <v>94</v>
      </c>
      <c r="F10" s="85" t="s">
        <v>95</v>
      </c>
      <c r="G10" s="88">
        <v>50</v>
      </c>
    </row>
    <row r="11" spans="1:7">
      <c r="A11" s="728"/>
      <c r="B11" s="731"/>
      <c r="C11" s="744"/>
      <c r="D11" s="747"/>
      <c r="E11" s="744"/>
      <c r="F11" s="82" t="s">
        <v>96</v>
      </c>
      <c r="G11" s="88">
        <v>55</v>
      </c>
    </row>
    <row r="12" spans="1:7">
      <c r="A12" s="729"/>
      <c r="B12" s="732"/>
      <c r="C12" s="745"/>
      <c r="D12" s="748"/>
      <c r="E12" s="749"/>
      <c r="F12" s="86" t="s">
        <v>87</v>
      </c>
      <c r="G12" s="84">
        <v>0.90900000000000003</v>
      </c>
    </row>
    <row r="13" spans="1:7">
      <c r="A13" s="73"/>
      <c r="B13" s="750" t="s">
        <v>97</v>
      </c>
      <c r="C13" s="725"/>
      <c r="D13" s="73"/>
      <c r="E13" s="73"/>
      <c r="F13" s="73"/>
      <c r="G13" s="73"/>
    </row>
    <row r="14" spans="1:7">
      <c r="A14" s="73"/>
      <c r="B14" s="751" t="s">
        <v>98</v>
      </c>
      <c r="C14" s="725"/>
      <c r="D14" s="73"/>
      <c r="E14" s="73"/>
      <c r="F14" s="73"/>
      <c r="G14" s="73"/>
    </row>
    <row r="15" spans="1:7">
      <c r="A15" s="73"/>
      <c r="B15" s="73"/>
      <c r="C15" s="73"/>
      <c r="D15" s="73"/>
      <c r="E15" s="73"/>
      <c r="F15" s="73"/>
      <c r="G15" s="73"/>
    </row>
    <row r="16" spans="1:7">
      <c r="A16" s="73"/>
      <c r="B16" s="73"/>
      <c r="C16" s="73"/>
      <c r="D16" s="73"/>
      <c r="E16" s="73"/>
      <c r="F16" s="73"/>
      <c r="G16" s="73"/>
    </row>
    <row r="17" spans="1:7">
      <c r="A17" s="73"/>
      <c r="B17" s="724"/>
      <c r="C17" s="725"/>
      <c r="D17" s="73"/>
      <c r="E17" s="73"/>
      <c r="F17" s="73"/>
      <c r="G17" s="73"/>
    </row>
    <row r="18" spans="1:7">
      <c r="A18" s="73"/>
      <c r="B18" s="73" t="s">
        <v>99</v>
      </c>
      <c r="C18" s="73"/>
      <c r="D18" s="73"/>
      <c r="E18" s="73"/>
      <c r="F18" s="73"/>
      <c r="G18" s="73"/>
    </row>
    <row r="19" spans="1:7">
      <c r="A19" s="73"/>
      <c r="B19" s="73"/>
      <c r="C19" s="73"/>
      <c r="D19" s="73"/>
      <c r="E19" s="73"/>
      <c r="F19" s="73"/>
      <c r="G19" s="73"/>
    </row>
    <row r="20" spans="1:7">
      <c r="A20" s="73"/>
      <c r="B20" s="73"/>
      <c r="C20" s="73"/>
      <c r="D20" s="73"/>
      <c r="E20" s="73"/>
      <c r="F20" s="73"/>
      <c r="G20" s="73"/>
    </row>
    <row r="21" spans="1:7">
      <c r="A21" s="73"/>
      <c r="B21" s="73"/>
      <c r="C21" s="73"/>
      <c r="D21" s="73"/>
      <c r="E21" s="73"/>
      <c r="F21" s="73"/>
      <c r="G21" s="73"/>
    </row>
    <row r="22" spans="1:7">
      <c r="A22" s="73"/>
      <c r="B22" s="73"/>
      <c r="C22" s="73"/>
      <c r="D22" s="73"/>
      <c r="E22" s="73"/>
      <c r="F22" s="73"/>
      <c r="G22" s="73"/>
    </row>
    <row r="23" spans="1:7">
      <c r="A23" s="73"/>
      <c r="B23" s="73"/>
      <c r="C23" s="73"/>
      <c r="D23" s="73"/>
      <c r="E23" s="73"/>
      <c r="F23" s="73"/>
      <c r="G23" s="73"/>
    </row>
    <row r="24" spans="1:7">
      <c r="A24" s="73"/>
      <c r="B24" s="73"/>
      <c r="C24" s="73"/>
      <c r="D24" s="73"/>
      <c r="E24" s="73"/>
      <c r="F24" s="73"/>
      <c r="G24" s="75"/>
    </row>
    <row r="25" spans="1:7">
      <c r="A25" s="73"/>
      <c r="B25" s="73"/>
      <c r="C25" s="73"/>
      <c r="D25" s="73"/>
      <c r="E25" s="73"/>
      <c r="F25" s="73"/>
      <c r="G25" s="75"/>
    </row>
    <row r="26" spans="1:7">
      <c r="A26" s="73"/>
      <c r="B26" s="73"/>
      <c r="C26" s="73"/>
      <c r="D26" s="73"/>
      <c r="E26" s="73"/>
      <c r="F26" s="73"/>
      <c r="G26" s="75"/>
    </row>
    <row r="27" spans="1:7">
      <c r="A27" s="73"/>
      <c r="B27" s="73"/>
      <c r="C27" s="73"/>
      <c r="D27" s="73"/>
      <c r="E27" s="73"/>
      <c r="F27" s="73"/>
      <c r="G27" s="75"/>
    </row>
    <row r="28" spans="1:7">
      <c r="A28" s="73"/>
      <c r="B28" s="73"/>
      <c r="C28" s="73"/>
      <c r="D28" s="73"/>
      <c r="E28" s="73"/>
      <c r="F28" s="73"/>
      <c r="G28" s="75"/>
    </row>
    <row r="29" spans="1:7">
      <c r="A29" s="73"/>
      <c r="B29" s="73"/>
      <c r="C29" s="73"/>
      <c r="D29" s="73"/>
      <c r="E29" s="73"/>
      <c r="F29" s="73"/>
      <c r="G29" s="75"/>
    </row>
    <row r="30" spans="1:7">
      <c r="A30" s="73"/>
      <c r="B30" s="73"/>
      <c r="C30" s="73"/>
      <c r="D30" s="73"/>
      <c r="E30" s="73"/>
      <c r="F30" s="73"/>
      <c r="G30" s="75"/>
    </row>
    <row r="31" spans="1:7">
      <c r="A31" s="73"/>
      <c r="B31" s="73"/>
      <c r="C31" s="73"/>
      <c r="D31" s="73"/>
      <c r="E31" s="73"/>
      <c r="F31" s="73"/>
      <c r="G31" s="75"/>
    </row>
    <row r="32" spans="1:7">
      <c r="A32" s="73"/>
      <c r="B32" s="73"/>
      <c r="C32" s="73"/>
      <c r="D32" s="73"/>
      <c r="E32" s="73"/>
      <c r="F32" s="73"/>
      <c r="G32" s="75"/>
    </row>
    <row r="33" spans="1:7">
      <c r="A33" s="73"/>
      <c r="B33" s="73"/>
      <c r="C33" s="73"/>
      <c r="D33" s="724"/>
      <c r="E33" s="725"/>
      <c r="F33" s="73"/>
      <c r="G33" s="75"/>
    </row>
    <row r="34" spans="1:7">
      <c r="A34" s="73"/>
      <c r="B34" s="73"/>
      <c r="C34" s="73"/>
      <c r="D34" s="73"/>
      <c r="E34" s="73"/>
      <c r="F34" s="73"/>
      <c r="G34" s="75"/>
    </row>
    <row r="35" spans="1:7">
      <c r="A35" s="73"/>
      <c r="B35" s="73"/>
      <c r="C35" s="73"/>
      <c r="D35" s="73"/>
      <c r="E35" s="73"/>
      <c r="F35" s="73"/>
      <c r="G35" s="75"/>
    </row>
    <row r="36" spans="1:7">
      <c r="A36" s="73"/>
      <c r="B36" s="73"/>
      <c r="C36" s="73"/>
      <c r="D36" s="73"/>
      <c r="E36" s="73"/>
      <c r="F36" s="73"/>
      <c r="G36" s="75"/>
    </row>
    <row r="37" spans="1:7">
      <c r="A37" s="73"/>
      <c r="B37" s="73"/>
      <c r="C37" s="73"/>
      <c r="D37" s="73"/>
      <c r="E37" s="73"/>
      <c r="F37" s="73"/>
      <c r="G37" s="75"/>
    </row>
    <row r="38" spans="1:7">
      <c r="A38" s="73"/>
      <c r="B38" s="73"/>
      <c r="C38" s="73"/>
      <c r="D38" s="73"/>
      <c r="E38" s="73"/>
      <c r="F38" s="73"/>
      <c r="G38" s="75"/>
    </row>
    <row r="39" spans="1:7">
      <c r="A39" s="73"/>
      <c r="B39" s="73"/>
      <c r="C39" s="73"/>
      <c r="D39" s="73"/>
      <c r="E39" s="73"/>
      <c r="F39" s="73"/>
      <c r="G39" s="75"/>
    </row>
    <row r="40" spans="1:7">
      <c r="A40" s="73"/>
      <c r="B40" s="73"/>
      <c r="C40" s="73"/>
      <c r="D40" s="73"/>
      <c r="E40" s="73"/>
      <c r="F40" s="73"/>
      <c r="G40" s="75"/>
    </row>
    <row r="41" spans="1:7">
      <c r="A41" s="73"/>
      <c r="B41" s="73"/>
      <c r="C41" s="73"/>
      <c r="D41" s="73"/>
      <c r="E41" s="73"/>
      <c r="F41" s="73"/>
      <c r="G41" s="75"/>
    </row>
    <row r="42" spans="1:7">
      <c r="A42" s="73"/>
      <c r="B42" s="73"/>
      <c r="C42" s="73"/>
      <c r="D42" s="73"/>
      <c r="E42" s="73"/>
      <c r="F42" s="73"/>
      <c r="G42" s="75"/>
    </row>
    <row r="43" spans="1:7">
      <c r="A43" s="73"/>
      <c r="B43" s="73"/>
      <c r="C43" s="73"/>
      <c r="D43" s="73"/>
      <c r="E43" s="73"/>
      <c r="F43" s="73"/>
      <c r="G43" s="75"/>
    </row>
    <row r="44" spans="1:7">
      <c r="A44" s="73"/>
      <c r="B44" s="73"/>
      <c r="C44" s="73"/>
      <c r="D44" s="73"/>
      <c r="E44" s="73"/>
      <c r="F44" s="73"/>
      <c r="G44" s="75"/>
    </row>
    <row r="45" spans="1:7">
      <c r="A45" s="73"/>
      <c r="B45" s="73"/>
      <c r="C45" s="73"/>
      <c r="D45" s="73"/>
      <c r="E45" s="73"/>
      <c r="F45" s="73"/>
      <c r="G45" s="75"/>
    </row>
    <row r="46" spans="1:7">
      <c r="A46" s="73"/>
      <c r="B46" s="73"/>
      <c r="C46" s="73"/>
      <c r="D46" s="73"/>
      <c r="E46" s="73"/>
      <c r="F46" s="73"/>
      <c r="G46" s="75"/>
    </row>
    <row r="47" spans="1:7">
      <c r="A47" s="73"/>
      <c r="B47" s="73"/>
      <c r="C47" s="73"/>
      <c r="D47" s="73"/>
      <c r="E47" s="73"/>
      <c r="F47" s="73"/>
      <c r="G47" s="75"/>
    </row>
    <row r="48" spans="1:7">
      <c r="A48" s="73"/>
      <c r="B48" s="73"/>
      <c r="C48" s="73"/>
      <c r="D48" s="73"/>
      <c r="E48" s="73"/>
      <c r="F48" s="73"/>
      <c r="G48" s="75"/>
    </row>
    <row r="49" spans="1:7">
      <c r="A49" s="73"/>
      <c r="B49" s="73"/>
      <c r="C49" s="73"/>
      <c r="D49" s="73"/>
      <c r="E49" s="73"/>
      <c r="F49" s="73"/>
      <c r="G49" s="75"/>
    </row>
    <row r="50" spans="1:7">
      <c r="A50" s="73"/>
      <c r="B50" s="73"/>
      <c r="C50" s="73"/>
      <c r="D50" s="73"/>
      <c r="E50" s="73"/>
      <c r="F50" s="73"/>
      <c r="G50" s="75"/>
    </row>
    <row r="51" spans="1:7">
      <c r="A51" s="73"/>
      <c r="B51" s="73"/>
      <c r="C51" s="73"/>
      <c r="D51" s="73"/>
      <c r="E51" s="73"/>
      <c r="F51" s="73"/>
      <c r="G51" s="75"/>
    </row>
    <row r="52" spans="1:7">
      <c r="A52" s="73"/>
      <c r="B52" s="73"/>
      <c r="C52" s="73"/>
      <c r="D52" s="73"/>
      <c r="E52" s="73"/>
      <c r="F52" s="73"/>
      <c r="G52" s="75"/>
    </row>
    <row r="53" spans="1:7">
      <c r="A53" s="73"/>
      <c r="B53" s="73"/>
      <c r="C53" s="73"/>
      <c r="D53" s="73"/>
      <c r="E53" s="73"/>
      <c r="F53" s="73"/>
      <c r="G53" s="75"/>
    </row>
    <row r="54" spans="1:7">
      <c r="A54" s="73"/>
      <c r="B54" s="73"/>
      <c r="C54" s="73"/>
      <c r="D54" s="73"/>
      <c r="E54" s="73"/>
      <c r="F54" s="73"/>
      <c r="G54" s="75"/>
    </row>
    <row r="55" spans="1:7">
      <c r="A55" s="73"/>
      <c r="B55" s="73"/>
      <c r="C55" s="73"/>
      <c r="D55" s="73"/>
      <c r="E55" s="73"/>
      <c r="F55" s="73"/>
      <c r="G55" s="75"/>
    </row>
    <row r="56" spans="1:7">
      <c r="A56" s="73"/>
      <c r="B56" s="73"/>
      <c r="C56" s="73"/>
      <c r="D56" s="73"/>
      <c r="E56" s="73"/>
      <c r="F56" s="73"/>
      <c r="G56" s="75"/>
    </row>
    <row r="57" spans="1:7">
      <c r="A57" s="73"/>
      <c r="B57" s="73"/>
      <c r="C57" s="73"/>
      <c r="D57" s="73"/>
      <c r="E57" s="73"/>
      <c r="F57" s="73"/>
      <c r="G57" s="75"/>
    </row>
    <row r="58" spans="1:7">
      <c r="A58" s="73"/>
      <c r="B58" s="73"/>
      <c r="C58" s="73"/>
      <c r="D58" s="73"/>
      <c r="E58" s="73"/>
      <c r="F58" s="73"/>
      <c r="G58" s="75"/>
    </row>
    <row r="59" spans="1:7">
      <c r="A59" s="73"/>
      <c r="B59" s="73"/>
      <c r="C59" s="73"/>
      <c r="D59" s="73"/>
      <c r="E59" s="73"/>
      <c r="F59" s="73"/>
      <c r="G59" s="75"/>
    </row>
    <row r="60" spans="1:7">
      <c r="A60" s="73"/>
      <c r="B60" s="73"/>
      <c r="C60" s="73"/>
      <c r="D60" s="73"/>
      <c r="E60" s="73"/>
      <c r="F60" s="73"/>
      <c r="G60" s="75"/>
    </row>
    <row r="61" spans="1:7">
      <c r="A61" s="73"/>
      <c r="B61" s="73"/>
      <c r="C61" s="73"/>
      <c r="D61" s="73"/>
      <c r="E61" s="73"/>
      <c r="F61" s="73"/>
      <c r="G61" s="75"/>
    </row>
    <row r="62" spans="1:7">
      <c r="A62" s="73"/>
      <c r="B62" s="73"/>
      <c r="C62" s="73"/>
      <c r="D62" s="73"/>
      <c r="E62" s="73"/>
      <c r="F62" s="73"/>
      <c r="G62" s="75"/>
    </row>
    <row r="63" spans="1:7">
      <c r="A63" s="73"/>
      <c r="B63" s="73"/>
      <c r="C63" s="73"/>
      <c r="D63" s="73"/>
      <c r="E63" s="81"/>
      <c r="F63" s="73"/>
      <c r="G63" s="75"/>
    </row>
    <row r="64" spans="1:7">
      <c r="A64" s="73"/>
      <c r="B64" s="73"/>
      <c r="C64" s="73"/>
      <c r="D64" s="73"/>
      <c r="E64" s="81"/>
      <c r="F64" s="73"/>
      <c r="G64" s="75"/>
    </row>
    <row r="65" spans="1:7">
      <c r="A65" s="73"/>
      <c r="B65" s="73"/>
      <c r="C65" s="73"/>
      <c r="D65" s="73"/>
      <c r="E65" s="81"/>
      <c r="F65" s="81"/>
      <c r="G65" s="75"/>
    </row>
    <row r="66" spans="1:7">
      <c r="A66" s="73"/>
      <c r="B66" s="73"/>
      <c r="C66" s="73"/>
      <c r="D66" s="73"/>
      <c r="E66" s="81"/>
      <c r="F66" s="81"/>
      <c r="G66" s="75"/>
    </row>
    <row r="67" spans="1:7">
      <c r="A67" s="73"/>
      <c r="B67" s="73"/>
      <c r="C67" s="73"/>
      <c r="D67" s="73"/>
      <c r="E67" s="81"/>
      <c r="F67" s="81"/>
      <c r="G67" s="75"/>
    </row>
    <row r="68" spans="1:7">
      <c r="A68" s="73"/>
      <c r="B68" s="73"/>
      <c r="C68" s="73"/>
      <c r="D68" s="73"/>
      <c r="E68" s="81"/>
      <c r="F68" s="81"/>
      <c r="G68" s="75"/>
    </row>
    <row r="69" spans="1:7">
      <c r="A69" s="73"/>
      <c r="B69" s="73"/>
      <c r="C69" s="73"/>
      <c r="D69" s="73"/>
      <c r="E69" s="81"/>
      <c r="F69" s="81"/>
      <c r="G69" s="75"/>
    </row>
    <row r="70" spans="1:7">
      <c r="A70" s="75"/>
      <c r="B70" s="75"/>
      <c r="C70" s="75"/>
      <c r="D70" s="75"/>
      <c r="E70" s="81"/>
      <c r="F70" s="81"/>
      <c r="G70" s="75"/>
    </row>
    <row r="71" spans="1:7">
      <c r="A71" s="75"/>
      <c r="B71" s="75"/>
      <c r="C71" s="75"/>
      <c r="D71" s="75"/>
      <c r="E71" s="81"/>
      <c r="F71" s="81"/>
      <c r="G71" s="75"/>
    </row>
    <row r="72" spans="1:7">
      <c r="A72" s="75"/>
      <c r="B72" s="75"/>
      <c r="C72" s="75"/>
      <c r="D72" s="75"/>
      <c r="E72" s="81"/>
      <c r="F72" s="81"/>
      <c r="G72" s="75"/>
    </row>
    <row r="73" spans="1:7">
      <c r="A73" s="75"/>
      <c r="B73" s="75"/>
      <c r="C73" s="75"/>
      <c r="D73" s="75"/>
      <c r="E73" s="81"/>
      <c r="F73" s="81"/>
      <c r="G73" s="75"/>
    </row>
    <row r="74" spans="1:7">
      <c r="A74" s="75"/>
      <c r="B74" s="75"/>
      <c r="C74" s="75"/>
      <c r="D74" s="75"/>
      <c r="E74" s="81"/>
      <c r="F74" s="81"/>
      <c r="G74" s="75"/>
    </row>
    <row r="75" spans="1:7">
      <c r="A75" s="75"/>
      <c r="B75" s="75"/>
      <c r="C75" s="75"/>
      <c r="D75" s="75"/>
      <c r="E75" s="73"/>
      <c r="F75" s="81"/>
      <c r="G75" s="75"/>
    </row>
    <row r="76" spans="1:7">
      <c r="A76" s="75"/>
      <c r="B76" s="75"/>
      <c r="C76" s="75"/>
      <c r="D76" s="75"/>
      <c r="E76" s="73"/>
      <c r="F76" s="81"/>
      <c r="G76" s="75"/>
    </row>
    <row r="77" spans="1:7">
      <c r="A77" s="73"/>
      <c r="B77" s="73"/>
      <c r="C77" s="73"/>
      <c r="D77" s="73"/>
      <c r="E77" s="73"/>
      <c r="F77" s="73"/>
      <c r="G77" s="75"/>
    </row>
    <row r="78" spans="1:7">
      <c r="A78" s="73"/>
      <c r="B78" s="73"/>
      <c r="C78" s="73"/>
      <c r="D78" s="73"/>
      <c r="E78" s="73"/>
      <c r="F78" s="73"/>
      <c r="G78" s="75"/>
    </row>
    <row r="79" spans="1:7">
      <c r="A79" s="73"/>
      <c r="B79" s="73"/>
      <c r="C79" s="73"/>
      <c r="D79" s="73"/>
      <c r="E79" s="73"/>
      <c r="F79" s="73"/>
      <c r="G79" s="75"/>
    </row>
    <row r="80" spans="1:7">
      <c r="A80" s="73"/>
      <c r="B80" s="73"/>
      <c r="C80" s="73"/>
      <c r="D80" s="73"/>
      <c r="E80" s="73"/>
      <c r="F80" s="73"/>
      <c r="G80" s="75"/>
    </row>
    <row r="81" spans="1:7">
      <c r="A81" s="73"/>
      <c r="B81" s="73"/>
      <c r="C81" s="73"/>
      <c r="D81" s="73"/>
      <c r="E81" s="73"/>
      <c r="F81" s="73"/>
      <c r="G81" s="75"/>
    </row>
    <row r="82" spans="1:7">
      <c r="A82" s="73"/>
      <c r="B82" s="73"/>
      <c r="C82" s="73"/>
      <c r="D82" s="73"/>
      <c r="E82" s="73"/>
      <c r="F82" s="73"/>
      <c r="G82" s="75"/>
    </row>
    <row r="83" spans="1:7">
      <c r="A83" s="73"/>
      <c r="B83" s="73"/>
      <c r="C83" s="73"/>
      <c r="D83" s="73"/>
      <c r="E83" s="73"/>
      <c r="F83" s="73"/>
      <c r="G83" s="75"/>
    </row>
    <row r="84" spans="1:7">
      <c r="A84" s="73"/>
      <c r="B84" s="73"/>
      <c r="C84" s="73"/>
      <c r="D84" s="73"/>
      <c r="E84" s="73"/>
      <c r="F84" s="73"/>
      <c r="G84" s="75"/>
    </row>
    <row r="85" spans="1:7">
      <c r="A85" s="73"/>
      <c r="B85" s="73"/>
      <c r="C85" s="73"/>
      <c r="D85" s="73"/>
      <c r="E85" s="73"/>
      <c r="F85" s="73"/>
      <c r="G85" s="75"/>
    </row>
    <row r="86" spans="1:7">
      <c r="A86" s="73"/>
      <c r="B86" s="73"/>
      <c r="C86" s="73"/>
      <c r="D86" s="73"/>
      <c r="E86" s="73"/>
      <c r="F86" s="73"/>
      <c r="G86" s="75"/>
    </row>
    <row r="87" spans="1:7">
      <c r="A87" s="73"/>
      <c r="B87" s="73"/>
      <c r="C87" s="73"/>
      <c r="D87" s="73"/>
      <c r="E87" s="73"/>
      <c r="F87" s="73"/>
      <c r="G87" s="75"/>
    </row>
    <row r="88" spans="1:7">
      <c r="A88" s="73"/>
      <c r="B88" s="73"/>
      <c r="C88" s="73"/>
      <c r="D88" s="73"/>
      <c r="E88" s="73"/>
      <c r="F88" s="73"/>
      <c r="G88" s="75"/>
    </row>
    <row r="89" spans="1:7">
      <c r="A89" s="73"/>
      <c r="B89" s="73"/>
      <c r="C89" s="73"/>
      <c r="D89" s="73"/>
      <c r="E89" s="73"/>
      <c r="F89" s="73"/>
      <c r="G89" s="75"/>
    </row>
    <row r="90" spans="1:7">
      <c r="A90" s="73"/>
      <c r="B90" s="73"/>
      <c r="C90" s="73"/>
      <c r="D90" s="73"/>
      <c r="E90" s="73"/>
      <c r="F90" s="73"/>
      <c r="G90" s="75"/>
    </row>
    <row r="91" spans="1:7">
      <c r="A91" s="73"/>
      <c r="B91" s="73"/>
      <c r="C91" s="73"/>
      <c r="D91" s="73"/>
      <c r="E91" s="73"/>
      <c r="F91" s="73"/>
      <c r="G91" s="75"/>
    </row>
    <row r="92" spans="1:7">
      <c r="A92" s="73"/>
      <c r="B92" s="73"/>
      <c r="C92" s="73"/>
      <c r="D92" s="73"/>
      <c r="E92" s="73"/>
      <c r="F92" s="73"/>
      <c r="G92" s="75"/>
    </row>
    <row r="93" spans="1:7">
      <c r="A93" s="73"/>
      <c r="B93" s="73"/>
      <c r="C93" s="73"/>
      <c r="D93" s="73"/>
      <c r="E93" s="73"/>
      <c r="F93" s="73"/>
      <c r="G93" s="75"/>
    </row>
    <row r="94" spans="1:7">
      <c r="A94" s="73"/>
      <c r="B94" s="73"/>
      <c r="C94" s="73"/>
      <c r="D94" s="73"/>
      <c r="E94" s="73"/>
      <c r="F94" s="73"/>
      <c r="G94" s="75"/>
    </row>
    <row r="95" spans="1:7">
      <c r="A95" s="73"/>
      <c r="B95" s="73"/>
      <c r="C95" s="73"/>
      <c r="D95" s="73"/>
      <c r="E95" s="73"/>
      <c r="F95" s="73"/>
      <c r="G95" s="75"/>
    </row>
    <row r="96" spans="1:7">
      <c r="A96" s="73"/>
      <c r="B96" s="73"/>
      <c r="C96" s="73"/>
      <c r="D96" s="73"/>
      <c r="E96" s="73"/>
      <c r="F96" s="73"/>
      <c r="G96" s="75"/>
    </row>
    <row r="97" spans="1:7">
      <c r="A97" s="73"/>
      <c r="B97" s="73"/>
      <c r="C97" s="73"/>
      <c r="D97" s="73"/>
      <c r="E97" s="73"/>
      <c r="F97" s="73"/>
      <c r="G97" s="75"/>
    </row>
    <row r="98" spans="1:7">
      <c r="A98" s="73"/>
      <c r="B98" s="73"/>
      <c r="C98" s="73"/>
      <c r="D98" s="73"/>
      <c r="E98" s="73"/>
      <c r="F98" s="73"/>
      <c r="G98" s="75"/>
    </row>
    <row r="99" spans="1:7">
      <c r="A99" s="73"/>
      <c r="B99" s="73"/>
      <c r="C99" s="73"/>
      <c r="D99" s="73"/>
      <c r="E99" s="73"/>
      <c r="F99" s="73"/>
      <c r="G99" s="75"/>
    </row>
    <row r="100" spans="1:7">
      <c r="A100" s="73"/>
      <c r="B100" s="73"/>
      <c r="C100" s="73"/>
      <c r="D100" s="73"/>
      <c r="E100" s="73"/>
      <c r="F100" s="73"/>
      <c r="G100" s="75"/>
    </row>
    <row r="101" spans="1:7">
      <c r="A101" s="73"/>
      <c r="B101" s="73"/>
      <c r="C101" s="73"/>
      <c r="D101" s="73"/>
      <c r="E101" s="73"/>
      <c r="F101" s="73"/>
      <c r="G101" s="75"/>
    </row>
    <row r="102" spans="1:7">
      <c r="A102" s="73"/>
      <c r="B102" s="73"/>
      <c r="C102" s="73"/>
      <c r="D102" s="73"/>
      <c r="E102" s="73"/>
      <c r="F102" s="73"/>
      <c r="G102" s="75"/>
    </row>
    <row r="103" spans="1:7">
      <c r="A103" s="73"/>
      <c r="B103" s="73"/>
      <c r="C103" s="73"/>
      <c r="D103" s="73"/>
      <c r="E103" s="73"/>
      <c r="F103" s="73"/>
      <c r="G103" s="75"/>
    </row>
    <row r="104" spans="1:7">
      <c r="A104" s="73"/>
      <c r="B104" s="73"/>
      <c r="C104" s="73"/>
      <c r="D104" s="73"/>
      <c r="E104" s="73"/>
      <c r="F104" s="73"/>
      <c r="G104" s="75"/>
    </row>
    <row r="105" spans="1:7">
      <c r="A105" s="73"/>
      <c r="B105" s="73"/>
      <c r="C105" s="73"/>
      <c r="D105" s="73"/>
      <c r="E105" s="73"/>
      <c r="F105" s="73"/>
      <c r="G105" s="75"/>
    </row>
    <row r="106" spans="1:7">
      <c r="A106" s="73"/>
      <c r="B106" s="73"/>
      <c r="C106" s="73"/>
      <c r="D106" s="73"/>
      <c r="E106" s="73"/>
      <c r="F106" s="73"/>
      <c r="G106" s="75"/>
    </row>
    <row r="107" spans="1:7">
      <c r="A107" s="73"/>
      <c r="B107" s="73"/>
      <c r="C107" s="73"/>
      <c r="D107" s="73"/>
      <c r="E107" s="73"/>
      <c r="F107" s="73"/>
      <c r="G107" s="75"/>
    </row>
    <row r="108" spans="1:7">
      <c r="A108" s="73"/>
      <c r="B108" s="73"/>
      <c r="C108" s="73"/>
      <c r="D108" s="73"/>
      <c r="E108" s="73"/>
      <c r="F108" s="73"/>
      <c r="G108" s="75"/>
    </row>
    <row r="109" spans="1:7">
      <c r="A109" s="73"/>
      <c r="B109" s="73"/>
      <c r="C109" s="73"/>
      <c r="D109" s="73"/>
      <c r="E109" s="73"/>
      <c r="F109" s="73"/>
      <c r="G109" s="75"/>
    </row>
    <row r="110" spans="1:7">
      <c r="A110" s="73"/>
      <c r="B110" s="73"/>
      <c r="C110" s="73"/>
      <c r="D110" s="73"/>
      <c r="E110" s="73"/>
      <c r="F110" s="73"/>
      <c r="G110" s="75"/>
    </row>
    <row r="111" spans="1:7">
      <c r="A111" s="73"/>
      <c r="B111" s="73"/>
      <c r="C111" s="73"/>
      <c r="D111" s="73"/>
      <c r="E111" s="73"/>
      <c r="F111" s="73"/>
      <c r="G111" s="75"/>
    </row>
    <row r="112" spans="1:7">
      <c r="A112" s="73"/>
      <c r="B112" s="73"/>
      <c r="C112" s="73"/>
      <c r="D112" s="73"/>
      <c r="E112" s="73"/>
      <c r="F112" s="73"/>
      <c r="G112" s="75"/>
    </row>
    <row r="113" spans="1:7">
      <c r="A113" s="73"/>
      <c r="B113" s="73"/>
      <c r="C113" s="73"/>
      <c r="D113" s="73"/>
      <c r="E113" s="73"/>
      <c r="F113" s="73"/>
      <c r="G113" s="75"/>
    </row>
    <row r="114" spans="1:7">
      <c r="A114" s="73"/>
      <c r="B114" s="73"/>
      <c r="C114" s="73"/>
      <c r="D114" s="73"/>
      <c r="E114" s="73"/>
      <c r="F114" s="73"/>
      <c r="G114" s="75"/>
    </row>
    <row r="115" spans="1:7">
      <c r="A115" s="73"/>
      <c r="B115" s="73"/>
      <c r="C115" s="73"/>
      <c r="D115" s="73"/>
      <c r="E115" s="73"/>
      <c r="F115" s="73"/>
      <c r="G115" s="75"/>
    </row>
    <row r="116" spans="1:7">
      <c r="A116" s="73"/>
      <c r="B116" s="73"/>
      <c r="C116" s="73"/>
      <c r="D116" s="73"/>
      <c r="E116" s="73"/>
      <c r="F116" s="73"/>
      <c r="G116" s="75"/>
    </row>
    <row r="117" spans="1:7">
      <c r="A117" s="73"/>
      <c r="B117" s="73"/>
      <c r="C117" s="73"/>
      <c r="D117" s="73"/>
      <c r="E117" s="73"/>
      <c r="F117" s="73"/>
      <c r="G117" s="75"/>
    </row>
    <row r="118" spans="1:7">
      <c r="A118" s="73"/>
      <c r="B118" s="73"/>
      <c r="C118" s="73"/>
      <c r="D118" s="73"/>
      <c r="E118" s="73"/>
      <c r="F118" s="73"/>
      <c r="G118" s="75"/>
    </row>
    <row r="119" spans="1:7">
      <c r="A119" s="73"/>
      <c r="B119" s="73"/>
      <c r="C119" s="73"/>
      <c r="D119" s="73"/>
      <c r="E119" s="73"/>
      <c r="F119" s="73"/>
      <c r="G119" s="75"/>
    </row>
    <row r="120" spans="1:7">
      <c r="A120" s="73"/>
      <c r="B120" s="73"/>
      <c r="C120" s="73"/>
      <c r="D120" s="73"/>
      <c r="E120" s="73"/>
      <c r="F120" s="73"/>
      <c r="G120" s="75"/>
    </row>
    <row r="121" spans="1:7">
      <c r="A121" s="73"/>
      <c r="B121" s="73"/>
      <c r="C121" s="73"/>
      <c r="D121" s="73"/>
      <c r="E121" s="73"/>
      <c r="F121" s="73"/>
      <c r="G121" s="75"/>
    </row>
    <row r="122" spans="1:7">
      <c r="A122" s="73"/>
      <c r="B122" s="73"/>
      <c r="C122" s="73"/>
      <c r="D122" s="73"/>
      <c r="E122" s="73"/>
      <c r="F122" s="73"/>
      <c r="G122" s="75"/>
    </row>
    <row r="123" spans="1:7">
      <c r="A123" s="73"/>
      <c r="B123" s="73"/>
      <c r="C123" s="73"/>
      <c r="D123" s="73"/>
      <c r="E123" s="73"/>
      <c r="F123" s="73"/>
      <c r="G123" s="75"/>
    </row>
    <row r="124" spans="1:7">
      <c r="A124" s="73"/>
      <c r="B124" s="73"/>
      <c r="C124" s="73"/>
      <c r="D124" s="73"/>
      <c r="E124" s="73"/>
      <c r="F124" s="73"/>
      <c r="G124" s="75"/>
    </row>
    <row r="125" spans="1:7">
      <c r="A125" s="73"/>
      <c r="B125" s="73"/>
      <c r="C125" s="73"/>
      <c r="D125" s="73"/>
      <c r="E125" s="73"/>
      <c r="F125" s="73"/>
      <c r="G125" s="75"/>
    </row>
    <row r="126" spans="1:7">
      <c r="A126" s="73"/>
      <c r="B126" s="73"/>
      <c r="C126" s="73"/>
      <c r="D126" s="73"/>
      <c r="E126" s="73"/>
      <c r="F126" s="73"/>
      <c r="G126" s="75"/>
    </row>
    <row r="127" spans="1:7">
      <c r="A127" s="73"/>
      <c r="B127" s="73"/>
      <c r="C127" s="73"/>
      <c r="D127" s="73"/>
      <c r="E127" s="73"/>
      <c r="F127" s="73"/>
      <c r="G127" s="75"/>
    </row>
    <row r="128" spans="1:7">
      <c r="A128" s="73"/>
      <c r="B128" s="73"/>
      <c r="C128" s="73"/>
      <c r="D128" s="73"/>
      <c r="E128" s="73"/>
      <c r="F128" s="73"/>
      <c r="G128" s="75"/>
    </row>
    <row r="129" spans="1:7">
      <c r="A129" s="73"/>
      <c r="B129" s="73"/>
      <c r="C129" s="73"/>
      <c r="D129" s="73"/>
      <c r="E129" s="73"/>
      <c r="F129" s="73"/>
      <c r="G129" s="75"/>
    </row>
    <row r="130" spans="1:7">
      <c r="A130" s="73"/>
      <c r="B130" s="73"/>
      <c r="C130" s="73"/>
      <c r="D130" s="73"/>
      <c r="E130" s="73"/>
      <c r="F130" s="73"/>
      <c r="G130" s="75"/>
    </row>
    <row r="131" spans="1:7">
      <c r="A131" s="73"/>
      <c r="B131" s="73"/>
      <c r="C131" s="73"/>
      <c r="D131" s="73"/>
      <c r="E131" s="73"/>
      <c r="F131" s="73"/>
      <c r="G131" s="75"/>
    </row>
    <row r="132" spans="1:7">
      <c r="A132" s="73"/>
      <c r="B132" s="73"/>
      <c r="C132" s="73"/>
      <c r="D132" s="73"/>
      <c r="E132" s="73"/>
      <c r="F132" s="73"/>
      <c r="G132" s="75"/>
    </row>
    <row r="133" spans="1:7">
      <c r="A133" s="73"/>
      <c r="B133" s="73"/>
      <c r="C133" s="73"/>
      <c r="D133" s="73"/>
      <c r="E133" s="73"/>
      <c r="F133" s="73"/>
      <c r="G133" s="75"/>
    </row>
    <row r="134" spans="1:7">
      <c r="A134" s="73"/>
      <c r="B134" s="73"/>
      <c r="C134" s="73"/>
      <c r="D134" s="73"/>
      <c r="E134" s="73"/>
      <c r="F134" s="73"/>
      <c r="G134" s="75"/>
    </row>
    <row r="135" spans="1:7">
      <c r="A135" s="73"/>
      <c r="B135" s="73"/>
      <c r="C135" s="73"/>
      <c r="D135" s="73"/>
      <c r="E135" s="73"/>
      <c r="F135" s="73"/>
      <c r="G135" s="75"/>
    </row>
    <row r="136" spans="1:7">
      <c r="A136" s="73"/>
      <c r="B136" s="73"/>
      <c r="C136" s="73"/>
      <c r="D136" s="73"/>
      <c r="E136" s="73"/>
      <c r="F136" s="73"/>
      <c r="G136" s="75"/>
    </row>
    <row r="137" spans="1:7">
      <c r="A137" s="73"/>
      <c r="B137" s="73"/>
      <c r="C137" s="73"/>
      <c r="D137" s="73"/>
      <c r="E137" s="73"/>
      <c r="F137" s="73"/>
      <c r="G137" s="75"/>
    </row>
    <row r="138" spans="1:7">
      <c r="A138" s="73"/>
      <c r="B138" s="73"/>
      <c r="C138" s="73"/>
      <c r="D138" s="73"/>
      <c r="E138" s="73"/>
      <c r="F138" s="73"/>
      <c r="G138" s="75"/>
    </row>
    <row r="139" spans="1:7">
      <c r="A139" s="73"/>
      <c r="B139" s="73"/>
      <c r="C139" s="73"/>
      <c r="D139" s="73"/>
      <c r="E139" s="73"/>
      <c r="F139" s="73"/>
      <c r="G139" s="75"/>
    </row>
    <row r="140" spans="1:7">
      <c r="A140" s="73"/>
      <c r="B140" s="73"/>
      <c r="C140" s="73"/>
      <c r="D140" s="73"/>
      <c r="E140" s="73"/>
      <c r="F140" s="73"/>
      <c r="G140" s="75"/>
    </row>
    <row r="141" spans="1:7">
      <c r="A141" s="73"/>
      <c r="B141" s="73"/>
      <c r="C141" s="73"/>
      <c r="D141" s="73"/>
      <c r="E141" s="73"/>
      <c r="F141" s="73"/>
      <c r="G141" s="75"/>
    </row>
    <row r="142" spans="1:7">
      <c r="A142" s="73"/>
      <c r="B142" s="73"/>
      <c r="C142" s="73"/>
      <c r="D142" s="73"/>
      <c r="E142" s="73"/>
      <c r="F142" s="73"/>
      <c r="G142" s="75"/>
    </row>
    <row r="143" spans="1:7">
      <c r="A143" s="73"/>
      <c r="B143" s="73"/>
      <c r="C143" s="73"/>
      <c r="D143" s="73"/>
      <c r="E143" s="73"/>
      <c r="F143" s="73"/>
      <c r="G143" s="75"/>
    </row>
    <row r="144" spans="1:7">
      <c r="A144" s="73"/>
      <c r="B144" s="73"/>
      <c r="C144" s="73"/>
      <c r="D144" s="73"/>
      <c r="E144" s="73"/>
      <c r="F144" s="73"/>
      <c r="G144" s="75"/>
    </row>
    <row r="145" spans="1:7">
      <c r="A145" s="73"/>
      <c r="B145" s="73"/>
      <c r="C145" s="73"/>
      <c r="D145" s="73"/>
      <c r="E145" s="73"/>
      <c r="F145" s="73"/>
      <c r="G145" s="75"/>
    </row>
    <row r="146" spans="1:7">
      <c r="A146" s="73"/>
      <c r="B146" s="73"/>
      <c r="C146" s="73"/>
      <c r="D146" s="73"/>
      <c r="E146" s="73"/>
      <c r="F146" s="73"/>
      <c r="G146" s="75"/>
    </row>
    <row r="147" spans="1:7">
      <c r="A147" s="73"/>
      <c r="B147" s="73"/>
      <c r="C147" s="73"/>
      <c r="D147" s="73"/>
      <c r="E147" s="73"/>
      <c r="F147" s="73"/>
      <c r="G147" s="75"/>
    </row>
    <row r="148" spans="1:7">
      <c r="A148" s="73"/>
      <c r="B148" s="73"/>
      <c r="C148" s="73"/>
      <c r="D148" s="73"/>
      <c r="E148" s="73"/>
      <c r="F148" s="73"/>
      <c r="G148" s="75"/>
    </row>
    <row r="149" spans="1:7">
      <c r="A149" s="73"/>
      <c r="B149" s="73"/>
      <c r="C149" s="73"/>
      <c r="D149" s="73"/>
      <c r="E149" s="73"/>
      <c r="F149" s="73"/>
      <c r="G149" s="75"/>
    </row>
    <row r="150" spans="1:7">
      <c r="A150" s="73"/>
      <c r="B150" s="73"/>
      <c r="C150" s="73"/>
      <c r="D150" s="73"/>
      <c r="E150" s="73"/>
      <c r="F150" s="73"/>
      <c r="G150" s="75"/>
    </row>
    <row r="151" spans="1:7">
      <c r="A151" s="73"/>
      <c r="B151" s="73"/>
      <c r="C151" s="73"/>
      <c r="D151" s="73"/>
      <c r="E151" s="73"/>
      <c r="F151" s="73"/>
      <c r="G151" s="75"/>
    </row>
    <row r="152" spans="1:7">
      <c r="A152" s="73"/>
      <c r="B152" s="73"/>
      <c r="C152" s="73"/>
      <c r="D152" s="73"/>
      <c r="E152" s="73"/>
      <c r="F152" s="73"/>
      <c r="G152" s="75"/>
    </row>
    <row r="153" spans="1:7">
      <c r="A153" s="73"/>
      <c r="B153" s="73"/>
      <c r="C153" s="73"/>
      <c r="D153" s="73"/>
      <c r="E153" s="73"/>
      <c r="F153" s="73"/>
      <c r="G153" s="75"/>
    </row>
    <row r="154" spans="1:7">
      <c r="A154" s="73"/>
      <c r="B154" s="73"/>
      <c r="C154" s="73"/>
      <c r="D154" s="73"/>
      <c r="E154" s="73"/>
      <c r="F154" s="73"/>
      <c r="G154" s="75"/>
    </row>
    <row r="155" spans="1:7">
      <c r="A155" s="73"/>
      <c r="B155" s="73"/>
      <c r="C155" s="73"/>
      <c r="D155" s="73"/>
      <c r="E155" s="73"/>
      <c r="F155" s="73"/>
      <c r="G155" s="75"/>
    </row>
    <row r="156" spans="1:7">
      <c r="A156" s="73"/>
      <c r="B156" s="73"/>
      <c r="C156" s="73"/>
      <c r="D156" s="73"/>
      <c r="E156" s="73"/>
      <c r="F156" s="73"/>
      <c r="G156" s="75"/>
    </row>
    <row r="157" spans="1:7">
      <c r="A157" s="73"/>
      <c r="B157" s="73"/>
      <c r="C157" s="73"/>
      <c r="D157" s="73"/>
      <c r="E157" s="73"/>
      <c r="F157" s="73"/>
      <c r="G157" s="75"/>
    </row>
    <row r="158" spans="1:7">
      <c r="A158" s="73"/>
      <c r="B158" s="73"/>
      <c r="C158" s="73"/>
      <c r="D158" s="73"/>
      <c r="E158" s="73"/>
      <c r="F158" s="73"/>
      <c r="G158" s="75"/>
    </row>
    <row r="159" spans="1:7">
      <c r="A159" s="73"/>
      <c r="B159" s="73"/>
      <c r="C159" s="73"/>
      <c r="D159" s="73"/>
      <c r="E159" s="73"/>
      <c r="F159" s="73"/>
      <c r="G159" s="75"/>
    </row>
    <row r="160" spans="1:7">
      <c r="A160" s="73"/>
      <c r="B160" s="73"/>
      <c r="C160" s="73"/>
      <c r="D160" s="73"/>
      <c r="E160" s="73"/>
      <c r="F160" s="73"/>
      <c r="G160" s="75"/>
    </row>
    <row r="161" spans="1:7">
      <c r="A161" s="73"/>
      <c r="B161" s="73"/>
      <c r="C161" s="73"/>
      <c r="D161" s="73"/>
      <c r="E161" s="73"/>
      <c r="F161" s="73"/>
      <c r="G161" s="75"/>
    </row>
    <row r="162" spans="1:7">
      <c r="A162" s="73"/>
      <c r="B162" s="73"/>
      <c r="C162" s="73"/>
      <c r="D162" s="73"/>
      <c r="E162" s="73"/>
      <c r="F162" s="73"/>
      <c r="G162" s="75"/>
    </row>
    <row r="163" spans="1:7">
      <c r="A163" s="73"/>
      <c r="B163" s="73"/>
      <c r="C163" s="73"/>
      <c r="D163" s="73"/>
      <c r="E163" s="73"/>
      <c r="F163" s="73"/>
      <c r="G163" s="75"/>
    </row>
    <row r="164" spans="1:7">
      <c r="A164" s="73"/>
      <c r="B164" s="73"/>
      <c r="C164" s="73"/>
      <c r="D164" s="73"/>
      <c r="E164" s="73"/>
      <c r="F164" s="73"/>
      <c r="G164" s="75"/>
    </row>
    <row r="165" spans="1:7">
      <c r="A165" s="73"/>
      <c r="B165" s="73"/>
      <c r="C165" s="73"/>
      <c r="D165" s="73"/>
      <c r="E165" s="73"/>
      <c r="F165" s="73"/>
      <c r="G165" s="75"/>
    </row>
    <row r="166" spans="1:7">
      <c r="A166" s="73"/>
      <c r="B166" s="73"/>
      <c r="C166" s="73"/>
      <c r="D166" s="73"/>
      <c r="E166" s="73"/>
      <c r="F166" s="73"/>
      <c r="G166" s="75"/>
    </row>
    <row r="167" spans="1:7">
      <c r="A167" s="73"/>
      <c r="B167" s="73"/>
      <c r="C167" s="73"/>
      <c r="D167" s="73"/>
      <c r="E167" s="73"/>
      <c r="F167" s="73"/>
      <c r="G167" s="75"/>
    </row>
    <row r="168" spans="1:7">
      <c r="A168" s="73"/>
      <c r="B168" s="73"/>
      <c r="C168" s="73"/>
      <c r="D168" s="73"/>
      <c r="E168" s="73"/>
      <c r="F168" s="73"/>
      <c r="G168" s="75"/>
    </row>
    <row r="169" spans="1:7">
      <c r="A169" s="73"/>
      <c r="B169" s="73"/>
      <c r="C169" s="73"/>
      <c r="D169" s="73"/>
      <c r="E169" s="73"/>
      <c r="F169" s="73"/>
      <c r="G169" s="75"/>
    </row>
    <row r="170" spans="1:7">
      <c r="A170" s="73"/>
      <c r="B170" s="73"/>
      <c r="C170" s="73"/>
      <c r="D170" s="73"/>
      <c r="E170" s="73"/>
      <c r="F170" s="73"/>
      <c r="G170" s="75"/>
    </row>
    <row r="171" spans="1:7">
      <c r="A171" s="73"/>
      <c r="B171" s="73"/>
      <c r="C171" s="73"/>
      <c r="D171" s="73"/>
      <c r="E171" s="73"/>
      <c r="F171" s="73"/>
      <c r="G171" s="75"/>
    </row>
    <row r="172" spans="1:7">
      <c r="A172" s="73"/>
      <c r="B172" s="73"/>
      <c r="C172" s="73"/>
      <c r="D172" s="73"/>
      <c r="E172" s="73"/>
      <c r="F172" s="73"/>
      <c r="G172" s="75"/>
    </row>
    <row r="173" spans="1:7">
      <c r="A173" s="73"/>
      <c r="B173" s="73"/>
      <c r="C173" s="73"/>
      <c r="D173" s="73"/>
      <c r="E173" s="73"/>
      <c r="F173" s="73"/>
      <c r="G173" s="75"/>
    </row>
    <row r="174" spans="1:7">
      <c r="A174" s="73"/>
      <c r="B174" s="73"/>
      <c r="C174" s="73"/>
      <c r="D174" s="73"/>
      <c r="E174" s="73"/>
      <c r="F174" s="73"/>
      <c r="G174" s="75"/>
    </row>
    <row r="175" spans="1:7">
      <c r="A175" s="73"/>
      <c r="B175" s="73"/>
      <c r="C175" s="73"/>
      <c r="D175" s="73"/>
      <c r="E175" s="73"/>
      <c r="F175" s="73"/>
      <c r="G175" s="75"/>
    </row>
    <row r="176" spans="1:7">
      <c r="A176" s="73"/>
      <c r="B176" s="73"/>
      <c r="C176" s="73"/>
      <c r="D176" s="73"/>
      <c r="E176" s="73"/>
      <c r="F176" s="73"/>
      <c r="G176" s="75"/>
    </row>
    <row r="177" spans="1:7">
      <c r="A177" s="73"/>
      <c r="B177" s="73"/>
      <c r="C177" s="73"/>
      <c r="D177" s="73"/>
      <c r="E177" s="73"/>
      <c r="F177" s="73"/>
      <c r="G177" s="75"/>
    </row>
    <row r="178" spans="1:7">
      <c r="A178" s="73"/>
      <c r="B178" s="73"/>
      <c r="C178" s="73"/>
      <c r="D178" s="73"/>
      <c r="E178" s="73"/>
      <c r="F178" s="73"/>
      <c r="G178" s="75"/>
    </row>
    <row r="179" spans="1:7">
      <c r="A179" s="73"/>
      <c r="B179" s="73"/>
      <c r="C179" s="73"/>
      <c r="D179" s="73"/>
      <c r="E179" s="73"/>
      <c r="F179" s="73"/>
      <c r="G179" s="75"/>
    </row>
    <row r="180" spans="1:7">
      <c r="A180" s="73"/>
      <c r="B180" s="73"/>
      <c r="C180" s="73"/>
      <c r="D180" s="73"/>
      <c r="E180" s="73"/>
      <c r="F180" s="73"/>
      <c r="G180" s="75"/>
    </row>
    <row r="181" spans="1:7">
      <c r="A181" s="73"/>
      <c r="B181" s="73"/>
      <c r="C181" s="73"/>
      <c r="D181" s="73"/>
      <c r="E181" s="73"/>
      <c r="F181" s="73"/>
      <c r="G181" s="75"/>
    </row>
    <row r="182" spans="1:7">
      <c r="A182" s="73"/>
      <c r="B182" s="73"/>
      <c r="C182" s="73"/>
      <c r="D182" s="73"/>
      <c r="E182" s="73"/>
      <c r="F182" s="73"/>
      <c r="G182" s="75"/>
    </row>
    <row r="183" spans="1:7">
      <c r="A183" s="73"/>
      <c r="B183" s="73"/>
      <c r="C183" s="73"/>
      <c r="D183" s="73"/>
      <c r="E183" s="73"/>
      <c r="F183" s="73"/>
      <c r="G183" s="75"/>
    </row>
    <row r="184" spans="1:7">
      <c r="A184" s="73"/>
      <c r="B184" s="73"/>
      <c r="C184" s="73"/>
      <c r="D184" s="73"/>
      <c r="E184" s="73"/>
      <c r="F184" s="73"/>
      <c r="G184" s="75"/>
    </row>
    <row r="185" spans="1:7">
      <c r="A185" s="73"/>
      <c r="B185" s="73"/>
      <c r="C185" s="73"/>
      <c r="D185" s="73"/>
      <c r="E185" s="73"/>
      <c r="F185" s="73"/>
      <c r="G185" s="75"/>
    </row>
    <row r="186" spans="1:7">
      <c r="A186" s="73"/>
      <c r="B186" s="73"/>
      <c r="C186" s="73"/>
      <c r="D186" s="73"/>
      <c r="E186" s="73"/>
      <c r="F186" s="73"/>
      <c r="G186" s="75"/>
    </row>
    <row r="187" spans="1:7">
      <c r="A187" s="73"/>
      <c r="B187" s="73"/>
      <c r="C187" s="73"/>
      <c r="D187" s="73"/>
      <c r="E187" s="73"/>
      <c r="F187" s="73"/>
      <c r="G187" s="75"/>
    </row>
    <row r="188" spans="1:7">
      <c r="A188" s="73"/>
      <c r="B188" s="73"/>
      <c r="C188" s="73"/>
      <c r="D188" s="73"/>
      <c r="E188" s="73"/>
      <c r="F188" s="73"/>
      <c r="G188" s="75"/>
    </row>
    <row r="189" spans="1:7">
      <c r="A189" s="73"/>
      <c r="B189" s="73"/>
      <c r="C189" s="73"/>
      <c r="D189" s="73"/>
      <c r="E189" s="73"/>
      <c r="F189" s="73"/>
      <c r="G189" s="75"/>
    </row>
    <row r="190" spans="1:7">
      <c r="A190" s="73"/>
      <c r="B190" s="73"/>
      <c r="C190" s="73"/>
      <c r="D190" s="73"/>
      <c r="E190" s="73"/>
      <c r="F190" s="73"/>
      <c r="G190" s="75"/>
    </row>
    <row r="191" spans="1:7">
      <c r="A191" s="73"/>
      <c r="B191" s="73"/>
      <c r="C191" s="73"/>
      <c r="D191" s="73"/>
      <c r="E191" s="73"/>
      <c r="F191" s="73"/>
      <c r="G191" s="75"/>
    </row>
    <row r="192" spans="1:7">
      <c r="A192" s="73"/>
      <c r="B192" s="73"/>
      <c r="C192" s="73"/>
      <c r="D192" s="73"/>
      <c r="E192" s="73"/>
      <c r="F192" s="73"/>
      <c r="G192" s="75"/>
    </row>
    <row r="193" spans="1:7">
      <c r="A193" s="73"/>
      <c r="B193" s="73"/>
      <c r="C193" s="73"/>
      <c r="D193" s="73"/>
      <c r="E193" s="73"/>
      <c r="F193" s="73"/>
      <c r="G193" s="75"/>
    </row>
    <row r="194" spans="1:7">
      <c r="A194" s="73"/>
      <c r="B194" s="73"/>
      <c r="C194" s="73"/>
      <c r="D194" s="73"/>
      <c r="E194" s="73"/>
      <c r="F194" s="73"/>
      <c r="G194" s="75"/>
    </row>
    <row r="195" spans="1:7">
      <c r="A195" s="73"/>
      <c r="B195" s="73"/>
      <c r="C195" s="73"/>
      <c r="D195" s="73"/>
      <c r="E195" s="73"/>
      <c r="F195" s="73"/>
      <c r="G195" s="75"/>
    </row>
    <row r="196" spans="1:7">
      <c r="A196" s="73"/>
      <c r="B196" s="73"/>
      <c r="C196" s="73"/>
      <c r="D196" s="73"/>
      <c r="E196" s="73"/>
      <c r="F196" s="73"/>
      <c r="G196" s="75"/>
    </row>
    <row r="197" spans="1:7">
      <c r="A197" s="73"/>
      <c r="B197" s="73"/>
      <c r="C197" s="73"/>
      <c r="D197" s="73"/>
      <c r="E197" s="73"/>
      <c r="F197" s="73"/>
      <c r="G197" s="75"/>
    </row>
    <row r="198" spans="1:7">
      <c r="A198" s="73"/>
      <c r="B198" s="73"/>
      <c r="C198" s="73"/>
      <c r="D198" s="73"/>
      <c r="E198" s="73"/>
      <c r="F198" s="73"/>
      <c r="G198" s="75"/>
    </row>
    <row r="199" spans="1:7">
      <c r="A199" s="73"/>
      <c r="B199" s="73"/>
      <c r="C199" s="73"/>
      <c r="D199" s="73"/>
      <c r="E199" s="73"/>
      <c r="F199" s="73"/>
      <c r="G199" s="75"/>
    </row>
    <row r="200" spans="1:7">
      <c r="A200" s="73"/>
      <c r="B200" s="73"/>
      <c r="C200" s="73"/>
      <c r="D200" s="73"/>
      <c r="E200" s="73"/>
      <c r="F200" s="73"/>
      <c r="G200" s="75"/>
    </row>
    <row r="201" spans="1:7">
      <c r="A201" s="73"/>
      <c r="B201" s="73"/>
      <c r="C201" s="73"/>
      <c r="D201" s="73"/>
      <c r="E201" s="73"/>
      <c r="F201" s="73"/>
      <c r="G201" s="75"/>
    </row>
    <row r="202" spans="1:7">
      <c r="A202" s="73"/>
      <c r="B202" s="73"/>
      <c r="C202" s="73"/>
      <c r="D202" s="73"/>
      <c r="E202" s="73"/>
      <c r="F202" s="73"/>
      <c r="G202" s="75"/>
    </row>
    <row r="203" spans="1:7">
      <c r="A203" s="73"/>
      <c r="B203" s="73"/>
      <c r="C203" s="73"/>
      <c r="D203" s="73"/>
      <c r="E203" s="73"/>
      <c r="F203" s="73"/>
      <c r="G203" s="75"/>
    </row>
    <row r="204" spans="1:7">
      <c r="A204" s="73"/>
      <c r="B204" s="73"/>
      <c r="C204" s="73"/>
      <c r="D204" s="73"/>
      <c r="E204" s="73"/>
      <c r="F204" s="73"/>
      <c r="G204" s="75"/>
    </row>
    <row r="205" spans="1:7">
      <c r="A205" s="73"/>
      <c r="B205" s="73"/>
      <c r="C205" s="73"/>
      <c r="D205" s="73"/>
      <c r="E205" s="73"/>
      <c r="F205" s="73"/>
      <c r="G205" s="75"/>
    </row>
    <row r="206" spans="1:7">
      <c r="A206" s="73"/>
      <c r="B206" s="73"/>
      <c r="C206" s="73"/>
      <c r="D206" s="73"/>
      <c r="E206" s="73"/>
      <c r="F206" s="73"/>
      <c r="G206" s="75"/>
    </row>
    <row r="207" spans="1:7">
      <c r="A207" s="73"/>
      <c r="B207" s="73"/>
      <c r="C207" s="73"/>
      <c r="D207" s="73"/>
      <c r="E207" s="73"/>
      <c r="F207" s="73"/>
      <c r="G207" s="75"/>
    </row>
    <row r="208" spans="1:7">
      <c r="A208" s="73"/>
      <c r="B208" s="73"/>
      <c r="C208" s="73"/>
      <c r="D208" s="73"/>
      <c r="E208" s="73"/>
      <c r="F208" s="73"/>
      <c r="G208" s="75"/>
    </row>
    <row r="209" spans="1:7">
      <c r="A209" s="73"/>
      <c r="B209" s="73"/>
      <c r="C209" s="73"/>
      <c r="D209" s="73"/>
      <c r="E209" s="73"/>
      <c r="F209" s="73"/>
      <c r="G209" s="75"/>
    </row>
    <row r="210" spans="1:7">
      <c r="A210" s="73"/>
      <c r="B210" s="73"/>
      <c r="C210" s="73"/>
      <c r="D210" s="73"/>
      <c r="E210" s="73"/>
      <c r="F210" s="73"/>
      <c r="G210" s="75"/>
    </row>
    <row r="211" spans="1:7">
      <c r="A211" s="73"/>
      <c r="B211" s="73"/>
      <c r="C211" s="73"/>
      <c r="D211" s="73"/>
      <c r="E211" s="73"/>
      <c r="F211" s="73"/>
      <c r="G211" s="75"/>
    </row>
    <row r="212" spans="1:7">
      <c r="A212" s="73"/>
      <c r="B212" s="73"/>
      <c r="C212" s="73"/>
      <c r="D212" s="73"/>
      <c r="E212" s="73"/>
      <c r="F212" s="73"/>
      <c r="G212" s="75"/>
    </row>
    <row r="213" spans="1:7">
      <c r="A213" s="73"/>
      <c r="B213" s="73"/>
      <c r="C213" s="73"/>
      <c r="D213" s="73"/>
      <c r="E213" s="73"/>
      <c r="F213" s="73"/>
      <c r="G213" s="75"/>
    </row>
    <row r="214" spans="1:7">
      <c r="A214" s="73"/>
      <c r="B214" s="73"/>
      <c r="C214" s="73"/>
      <c r="D214" s="73"/>
      <c r="E214" s="73"/>
      <c r="F214" s="73"/>
      <c r="G214" s="75"/>
    </row>
    <row r="215" spans="1:7">
      <c r="A215" s="73"/>
      <c r="B215" s="73"/>
      <c r="C215" s="73"/>
      <c r="D215" s="73"/>
      <c r="E215" s="73"/>
      <c r="F215" s="73"/>
      <c r="G215" s="75"/>
    </row>
    <row r="216" spans="1:7">
      <c r="A216" s="73"/>
      <c r="B216" s="73"/>
      <c r="C216" s="73"/>
      <c r="D216" s="73"/>
      <c r="E216" s="73"/>
      <c r="F216" s="73"/>
      <c r="G216" s="75"/>
    </row>
    <row r="217" spans="1:7">
      <c r="A217" s="73"/>
      <c r="B217" s="73"/>
      <c r="C217" s="73"/>
      <c r="D217" s="73"/>
      <c r="E217" s="73"/>
      <c r="F217" s="73"/>
      <c r="G217" s="75"/>
    </row>
    <row r="218" spans="1:7">
      <c r="A218" s="73"/>
      <c r="B218" s="73"/>
      <c r="C218" s="73"/>
      <c r="D218" s="73"/>
      <c r="E218" s="73"/>
      <c r="F218" s="73"/>
      <c r="G218" s="75"/>
    </row>
    <row r="219" spans="1:7">
      <c r="A219" s="73"/>
      <c r="B219" s="73"/>
      <c r="C219" s="73"/>
      <c r="D219" s="73"/>
      <c r="E219" s="73"/>
      <c r="F219" s="73"/>
      <c r="G219" s="75"/>
    </row>
    <row r="220" spans="1:7">
      <c r="A220" s="73"/>
      <c r="B220" s="73"/>
      <c r="C220" s="73"/>
      <c r="D220" s="73"/>
      <c r="E220" s="73"/>
      <c r="F220" s="73"/>
      <c r="G220" s="75"/>
    </row>
    <row r="221" spans="1:7">
      <c r="A221" s="73"/>
      <c r="B221" s="73"/>
      <c r="C221" s="73"/>
      <c r="D221" s="73"/>
      <c r="E221" s="73"/>
      <c r="F221" s="73"/>
      <c r="G221" s="75"/>
    </row>
    <row r="222" spans="1:7">
      <c r="A222" s="73"/>
      <c r="B222" s="73"/>
      <c r="C222" s="73"/>
      <c r="D222" s="73"/>
      <c r="E222" s="73"/>
      <c r="F222" s="73"/>
      <c r="G222" s="75"/>
    </row>
    <row r="223" spans="1:7">
      <c r="A223" s="73"/>
      <c r="B223" s="73"/>
      <c r="C223" s="73"/>
      <c r="D223" s="73"/>
      <c r="E223" s="73"/>
      <c r="F223" s="73"/>
      <c r="G223" s="75"/>
    </row>
    <row r="224" spans="1:7">
      <c r="A224" s="73"/>
      <c r="B224" s="73"/>
      <c r="C224" s="73"/>
      <c r="D224" s="73"/>
      <c r="E224" s="73"/>
      <c r="F224" s="73"/>
      <c r="G224" s="75"/>
    </row>
    <row r="225" spans="1:7">
      <c r="A225" s="73"/>
      <c r="B225" s="73"/>
      <c r="C225" s="73"/>
      <c r="D225" s="73"/>
      <c r="E225" s="73"/>
      <c r="F225" s="73"/>
      <c r="G225" s="75"/>
    </row>
    <row r="226" spans="1:7">
      <c r="A226" s="73"/>
      <c r="B226" s="73"/>
      <c r="C226" s="73"/>
      <c r="D226" s="73"/>
      <c r="E226" s="73"/>
      <c r="F226" s="73"/>
      <c r="G226" s="75"/>
    </row>
    <row r="227" spans="1:7">
      <c r="A227" s="73"/>
      <c r="B227" s="73"/>
      <c r="C227" s="73"/>
      <c r="D227" s="73"/>
      <c r="E227" s="73"/>
      <c r="F227" s="73"/>
      <c r="G227" s="75"/>
    </row>
    <row r="228" spans="1:7">
      <c r="A228" s="73"/>
      <c r="B228" s="73"/>
      <c r="C228" s="73"/>
      <c r="D228" s="73"/>
      <c r="E228" s="73"/>
      <c r="F228" s="73"/>
      <c r="G228" s="75"/>
    </row>
    <row r="229" spans="1:7">
      <c r="A229" s="73"/>
      <c r="B229" s="73"/>
      <c r="C229" s="73"/>
      <c r="D229" s="73"/>
      <c r="E229" s="73"/>
      <c r="F229" s="73"/>
      <c r="G229" s="75"/>
    </row>
    <row r="230" spans="1:7">
      <c r="A230" s="73"/>
      <c r="B230" s="73"/>
      <c r="C230" s="73"/>
      <c r="D230" s="73"/>
      <c r="E230" s="73"/>
      <c r="F230" s="73"/>
      <c r="G230" s="75"/>
    </row>
    <row r="231" spans="1:7">
      <c r="A231" s="73"/>
      <c r="B231" s="73"/>
      <c r="C231" s="73"/>
      <c r="D231" s="73"/>
      <c r="E231" s="73"/>
      <c r="F231" s="73"/>
      <c r="G231" s="75"/>
    </row>
    <row r="232" spans="1:7">
      <c r="A232" s="73"/>
      <c r="B232" s="73"/>
      <c r="C232" s="73"/>
      <c r="D232" s="73"/>
      <c r="E232" s="73"/>
      <c r="F232" s="73"/>
      <c r="G232" s="75"/>
    </row>
    <row r="233" spans="1:7">
      <c r="A233" s="73"/>
      <c r="B233" s="73"/>
      <c r="C233" s="73"/>
      <c r="D233" s="73"/>
      <c r="E233" s="73"/>
      <c r="F233" s="73"/>
      <c r="G233" s="75"/>
    </row>
    <row r="234" spans="1:7">
      <c r="A234" s="73"/>
      <c r="B234" s="73"/>
      <c r="C234" s="73"/>
      <c r="D234" s="73"/>
      <c r="E234" s="73"/>
      <c r="F234" s="73"/>
      <c r="G234" s="75"/>
    </row>
    <row r="235" spans="1:7">
      <c r="A235" s="73"/>
      <c r="B235" s="73"/>
      <c r="C235" s="73"/>
      <c r="D235" s="73"/>
      <c r="E235" s="73"/>
      <c r="F235" s="73"/>
      <c r="G235" s="75"/>
    </row>
    <row r="236" spans="1:7">
      <c r="A236" s="73"/>
      <c r="B236" s="73"/>
      <c r="C236" s="73"/>
      <c r="D236" s="73"/>
      <c r="E236" s="73"/>
      <c r="F236" s="73"/>
      <c r="G236" s="75"/>
    </row>
    <row r="237" spans="1:7">
      <c r="A237" s="73"/>
      <c r="B237" s="73"/>
      <c r="C237" s="73"/>
      <c r="D237" s="73"/>
      <c r="E237" s="73"/>
      <c r="F237" s="73"/>
      <c r="G237" s="75"/>
    </row>
    <row r="238" spans="1:7">
      <c r="A238" s="73"/>
      <c r="B238" s="73"/>
      <c r="C238" s="73"/>
      <c r="D238" s="73"/>
      <c r="E238" s="73"/>
      <c r="F238" s="73"/>
      <c r="G238" s="75"/>
    </row>
    <row r="239" spans="1:7">
      <c r="A239" s="73"/>
      <c r="B239" s="73"/>
      <c r="C239" s="73"/>
      <c r="D239" s="73"/>
      <c r="E239" s="73"/>
      <c r="F239" s="73"/>
      <c r="G239" s="75"/>
    </row>
    <row r="240" spans="1:7">
      <c r="A240" s="73"/>
      <c r="B240" s="73"/>
      <c r="C240" s="73"/>
      <c r="D240" s="73"/>
      <c r="E240" s="73"/>
      <c r="F240" s="73"/>
      <c r="G240" s="75"/>
    </row>
    <row r="241" spans="1:7">
      <c r="A241" s="73"/>
      <c r="B241" s="73"/>
      <c r="C241" s="73"/>
      <c r="D241" s="73"/>
      <c r="E241" s="73"/>
      <c r="F241" s="73"/>
      <c r="G241" s="75"/>
    </row>
    <row r="242" spans="1:7">
      <c r="A242" s="73"/>
      <c r="B242" s="73"/>
      <c r="C242" s="73"/>
      <c r="D242" s="73"/>
      <c r="E242" s="73"/>
      <c r="F242" s="73"/>
      <c r="G242" s="75"/>
    </row>
    <row r="243" spans="1:7">
      <c r="A243" s="73"/>
      <c r="B243" s="73"/>
      <c r="C243" s="73"/>
      <c r="D243" s="73"/>
      <c r="E243" s="73"/>
      <c r="F243" s="73"/>
      <c r="G243" s="75"/>
    </row>
    <row r="244" spans="1:7">
      <c r="A244" s="73"/>
      <c r="B244" s="73"/>
      <c r="C244" s="73"/>
      <c r="D244" s="73"/>
      <c r="E244" s="73"/>
      <c r="F244" s="73"/>
      <c r="G244" s="75"/>
    </row>
    <row r="245" spans="1:7">
      <c r="A245" s="73"/>
      <c r="B245" s="73"/>
      <c r="C245" s="73"/>
      <c r="D245" s="73"/>
      <c r="E245" s="73"/>
      <c r="F245" s="73"/>
      <c r="G245" s="75"/>
    </row>
    <row r="246" spans="1:7">
      <c r="A246" s="73"/>
      <c r="B246" s="73"/>
      <c r="C246" s="73"/>
      <c r="D246" s="73"/>
      <c r="E246" s="73"/>
      <c r="F246" s="73"/>
      <c r="G246" s="75"/>
    </row>
    <row r="247" spans="1:7">
      <c r="A247" s="73"/>
      <c r="B247" s="73"/>
      <c r="C247" s="73"/>
      <c r="D247" s="73"/>
      <c r="E247" s="73"/>
      <c r="F247" s="73"/>
      <c r="G247" s="75"/>
    </row>
    <row r="248" spans="1:7">
      <c r="A248" s="73"/>
      <c r="B248" s="73"/>
      <c r="C248" s="73"/>
      <c r="D248" s="73"/>
      <c r="E248" s="73"/>
      <c r="F248" s="73"/>
      <c r="G248" s="75"/>
    </row>
    <row r="249" spans="1:7">
      <c r="A249" s="73"/>
      <c r="B249" s="73"/>
      <c r="C249" s="73"/>
      <c r="D249" s="73"/>
      <c r="E249" s="73"/>
      <c r="F249" s="73"/>
      <c r="G249" s="75"/>
    </row>
    <row r="250" spans="1:7">
      <c r="A250" s="73"/>
      <c r="B250" s="73"/>
      <c r="C250" s="73"/>
      <c r="D250" s="73"/>
      <c r="E250" s="73"/>
      <c r="F250" s="73"/>
      <c r="G250" s="75"/>
    </row>
    <row r="251" spans="1:7">
      <c r="A251" s="73"/>
      <c r="B251" s="73"/>
      <c r="C251" s="73"/>
      <c r="D251" s="73"/>
      <c r="E251" s="73"/>
      <c r="F251" s="73"/>
      <c r="G251" s="75"/>
    </row>
    <row r="252" spans="1:7">
      <c r="A252" s="73"/>
      <c r="B252" s="73"/>
      <c r="C252" s="73"/>
      <c r="D252" s="73"/>
      <c r="E252" s="73"/>
      <c r="F252" s="73"/>
      <c r="G252" s="75"/>
    </row>
    <row r="253" spans="1:7">
      <c r="A253" s="73"/>
      <c r="B253" s="73"/>
      <c r="C253" s="73"/>
      <c r="D253" s="73"/>
      <c r="E253" s="73"/>
      <c r="F253" s="73"/>
      <c r="G253" s="75"/>
    </row>
    <row r="254" spans="1:7">
      <c r="A254" s="73"/>
      <c r="B254" s="73"/>
      <c r="C254" s="73"/>
      <c r="D254" s="73"/>
      <c r="E254" s="73"/>
      <c r="F254" s="73"/>
      <c r="G254" s="75"/>
    </row>
    <row r="255" spans="1:7">
      <c r="A255" s="73"/>
      <c r="B255" s="73"/>
      <c r="C255" s="73"/>
      <c r="D255" s="73"/>
      <c r="E255" s="73"/>
      <c r="F255" s="73"/>
      <c r="G255" s="75"/>
    </row>
    <row r="256" spans="1:7">
      <c r="A256" s="73"/>
      <c r="B256" s="73"/>
      <c r="C256" s="73"/>
      <c r="D256" s="73"/>
      <c r="E256" s="73"/>
      <c r="F256" s="73"/>
      <c r="G256" s="75"/>
    </row>
    <row r="257" spans="1:7">
      <c r="A257" s="73"/>
      <c r="B257" s="73"/>
      <c r="C257" s="73"/>
      <c r="D257" s="73"/>
      <c r="E257" s="73"/>
      <c r="F257" s="73"/>
      <c r="G257" s="75"/>
    </row>
    <row r="258" spans="1:7">
      <c r="A258" s="73"/>
      <c r="B258" s="73"/>
      <c r="C258" s="73"/>
      <c r="D258" s="73"/>
      <c r="E258" s="73"/>
      <c r="F258" s="73"/>
      <c r="G258" s="75"/>
    </row>
    <row r="259" spans="1:7">
      <c r="A259" s="73"/>
      <c r="B259" s="73"/>
      <c r="C259" s="73"/>
      <c r="D259" s="73"/>
      <c r="E259" s="73"/>
      <c r="F259" s="73"/>
      <c r="G259" s="75"/>
    </row>
    <row r="260" spans="1:7">
      <c r="A260" s="73"/>
      <c r="B260" s="73"/>
      <c r="C260" s="73"/>
      <c r="D260" s="73"/>
      <c r="E260" s="73"/>
      <c r="F260" s="73"/>
      <c r="G260" s="75"/>
    </row>
    <row r="261" spans="1:7">
      <c r="A261" s="73"/>
      <c r="B261" s="73"/>
      <c r="C261" s="73"/>
      <c r="D261" s="73"/>
      <c r="E261" s="73"/>
      <c r="F261" s="73"/>
      <c r="G261" s="75"/>
    </row>
    <row r="262" spans="1:7">
      <c r="A262" s="73"/>
      <c r="B262" s="73"/>
      <c r="C262" s="73"/>
      <c r="D262" s="73"/>
      <c r="E262" s="73"/>
      <c r="F262" s="73"/>
      <c r="G262" s="75"/>
    </row>
    <row r="263" spans="1:7">
      <c r="A263" s="73"/>
      <c r="B263" s="73"/>
      <c r="C263" s="73"/>
      <c r="D263" s="73"/>
      <c r="E263" s="73"/>
      <c r="F263" s="73"/>
      <c r="G263" s="75"/>
    </row>
    <row r="264" spans="1:7">
      <c r="A264" s="73"/>
      <c r="B264" s="73"/>
      <c r="C264" s="73"/>
      <c r="D264" s="73"/>
      <c r="E264" s="73"/>
      <c r="F264" s="73"/>
      <c r="G264" s="75"/>
    </row>
    <row r="265" spans="1:7">
      <c r="A265" s="73"/>
      <c r="B265" s="73"/>
      <c r="C265" s="73"/>
      <c r="D265" s="73"/>
      <c r="E265" s="73"/>
      <c r="F265" s="73"/>
      <c r="G265" s="75"/>
    </row>
    <row r="266" spans="1:7">
      <c r="A266" s="73"/>
      <c r="B266" s="73"/>
      <c r="C266" s="73"/>
      <c r="D266" s="73"/>
      <c r="E266" s="73"/>
      <c r="F266" s="73"/>
      <c r="G266" s="75"/>
    </row>
    <row r="267" spans="1:7">
      <c r="A267" s="73"/>
      <c r="B267" s="73"/>
      <c r="C267" s="73"/>
      <c r="D267" s="73"/>
      <c r="E267" s="73"/>
      <c r="F267" s="73"/>
      <c r="G267" s="75"/>
    </row>
    <row r="268" spans="1:7">
      <c r="A268" s="73"/>
      <c r="B268" s="73"/>
      <c r="C268" s="73"/>
      <c r="D268" s="73"/>
      <c r="E268" s="73"/>
      <c r="F268" s="73"/>
      <c r="G268" s="75"/>
    </row>
    <row r="269" spans="1:7">
      <c r="A269" s="73"/>
      <c r="B269" s="73"/>
      <c r="C269" s="73"/>
      <c r="D269" s="73"/>
      <c r="E269" s="73"/>
      <c r="F269" s="73"/>
      <c r="G269" s="75"/>
    </row>
    <row r="270" spans="1:7">
      <c r="A270" s="73"/>
      <c r="B270" s="73"/>
      <c r="C270" s="73"/>
      <c r="D270" s="73"/>
      <c r="E270" s="73"/>
      <c r="F270" s="73"/>
      <c r="G270" s="75"/>
    </row>
    <row r="271" spans="1:7">
      <c r="A271" s="73"/>
      <c r="B271" s="73"/>
      <c r="C271" s="73"/>
      <c r="D271" s="73"/>
      <c r="E271" s="73"/>
      <c r="F271" s="73"/>
      <c r="G271" s="75"/>
    </row>
    <row r="272" spans="1:7">
      <c r="A272" s="73"/>
      <c r="B272" s="73"/>
      <c r="C272" s="73"/>
      <c r="D272" s="73"/>
      <c r="E272" s="73"/>
      <c r="F272" s="73"/>
      <c r="G272" s="75"/>
    </row>
    <row r="273" spans="1:7">
      <c r="A273" s="73"/>
      <c r="B273" s="73"/>
      <c r="C273" s="73"/>
      <c r="D273" s="73"/>
      <c r="E273" s="73"/>
      <c r="F273" s="73"/>
      <c r="G273" s="75"/>
    </row>
    <row r="274" spans="1:7">
      <c r="A274" s="73"/>
      <c r="B274" s="73"/>
      <c r="C274" s="73"/>
      <c r="D274" s="73"/>
      <c r="E274" s="73"/>
      <c r="F274" s="73"/>
      <c r="G274" s="75"/>
    </row>
    <row r="275" spans="1:7">
      <c r="A275" s="73"/>
      <c r="B275" s="73"/>
      <c r="C275" s="73"/>
      <c r="D275" s="73"/>
      <c r="E275" s="73"/>
      <c r="F275" s="73"/>
      <c r="G275" s="75"/>
    </row>
    <row r="276" spans="1:7">
      <c r="A276" s="73"/>
      <c r="B276" s="73"/>
      <c r="C276" s="73"/>
      <c r="D276" s="73"/>
      <c r="E276" s="73"/>
      <c r="F276" s="73"/>
      <c r="G276" s="75"/>
    </row>
    <row r="277" spans="1:7">
      <c r="A277" s="73"/>
      <c r="B277" s="73"/>
      <c r="C277" s="73"/>
      <c r="D277" s="73"/>
      <c r="E277" s="73"/>
      <c r="F277" s="73"/>
      <c r="G277" s="75"/>
    </row>
    <row r="278" spans="1:7">
      <c r="A278" s="73"/>
      <c r="B278" s="73"/>
      <c r="C278" s="73"/>
      <c r="D278" s="73"/>
      <c r="E278" s="73"/>
      <c r="F278" s="73"/>
      <c r="G278" s="75"/>
    </row>
    <row r="279" spans="1:7">
      <c r="A279" s="73"/>
      <c r="B279" s="73"/>
      <c r="C279" s="73"/>
      <c r="D279" s="73"/>
      <c r="E279" s="73"/>
      <c r="F279" s="73"/>
      <c r="G279" s="75"/>
    </row>
    <row r="280" spans="1:7">
      <c r="A280" s="73"/>
      <c r="B280" s="73"/>
      <c r="C280" s="73"/>
      <c r="D280" s="73"/>
      <c r="E280" s="73"/>
      <c r="F280" s="73"/>
      <c r="G280" s="75"/>
    </row>
    <row r="281" spans="1:7">
      <c r="A281" s="73"/>
      <c r="B281" s="73"/>
      <c r="C281" s="73"/>
      <c r="D281" s="73"/>
      <c r="E281" s="73"/>
      <c r="F281" s="73"/>
      <c r="G281" s="75"/>
    </row>
    <row r="282" spans="1:7">
      <c r="A282" s="73"/>
      <c r="B282" s="73"/>
      <c r="C282" s="73"/>
      <c r="D282" s="73"/>
      <c r="E282" s="73"/>
      <c r="F282" s="73"/>
      <c r="G282" s="75"/>
    </row>
    <row r="283" spans="1:7">
      <c r="A283" s="73"/>
      <c r="B283" s="73"/>
      <c r="C283" s="73"/>
      <c r="D283" s="73"/>
      <c r="E283" s="73"/>
      <c r="F283" s="73"/>
      <c r="G283" s="75"/>
    </row>
    <row r="284" spans="1:7">
      <c r="A284" s="73"/>
      <c r="B284" s="73"/>
      <c r="C284" s="73"/>
      <c r="D284" s="73"/>
      <c r="E284" s="73"/>
      <c r="F284" s="73"/>
      <c r="G284" s="75"/>
    </row>
    <row r="285" spans="1:7">
      <c r="A285" s="73"/>
      <c r="B285" s="73"/>
      <c r="C285" s="73"/>
      <c r="D285" s="73"/>
      <c r="E285" s="73"/>
      <c r="F285" s="73"/>
      <c r="G285" s="75"/>
    </row>
    <row r="286" spans="1:7">
      <c r="A286" s="73"/>
      <c r="B286" s="73"/>
      <c r="C286" s="73"/>
      <c r="D286" s="73"/>
      <c r="E286" s="73"/>
      <c r="F286" s="73"/>
      <c r="G286" s="75"/>
    </row>
    <row r="287" spans="1:7">
      <c r="A287" s="73"/>
      <c r="B287" s="73"/>
      <c r="C287" s="73"/>
      <c r="D287" s="73"/>
      <c r="E287" s="73"/>
      <c r="F287" s="73"/>
      <c r="G287" s="75"/>
    </row>
    <row r="288" spans="1:7">
      <c r="A288" s="73"/>
      <c r="B288" s="73"/>
      <c r="C288" s="73"/>
      <c r="D288" s="73"/>
      <c r="E288" s="73"/>
      <c r="F288" s="73"/>
      <c r="G288" s="75"/>
    </row>
    <row r="289" spans="1:7">
      <c r="A289" s="73"/>
      <c r="B289" s="73"/>
      <c r="C289" s="73"/>
      <c r="D289" s="73"/>
      <c r="E289" s="73"/>
      <c r="F289" s="73"/>
      <c r="G289" s="75"/>
    </row>
    <row r="290" spans="1:7">
      <c r="A290" s="73"/>
      <c r="B290" s="73"/>
      <c r="C290" s="73"/>
      <c r="D290" s="73"/>
      <c r="E290" s="73"/>
      <c r="F290" s="73"/>
      <c r="G290" s="75"/>
    </row>
    <row r="291" spans="1:7">
      <c r="A291" s="73"/>
      <c r="B291" s="73"/>
      <c r="C291" s="73"/>
      <c r="D291" s="73"/>
      <c r="E291" s="73"/>
      <c r="F291" s="73"/>
      <c r="G291" s="75"/>
    </row>
    <row r="292" spans="1:7">
      <c r="A292" s="73"/>
      <c r="B292" s="73"/>
      <c r="C292" s="73"/>
      <c r="D292" s="73"/>
      <c r="E292" s="73"/>
      <c r="F292" s="73"/>
      <c r="G292" s="75"/>
    </row>
    <row r="293" spans="1:7">
      <c r="A293" s="73"/>
      <c r="B293" s="73"/>
      <c r="C293" s="73"/>
      <c r="D293" s="73"/>
      <c r="E293" s="73"/>
      <c r="F293" s="73"/>
      <c r="G293" s="75"/>
    </row>
    <row r="294" spans="1:7">
      <c r="A294" s="73"/>
      <c r="B294" s="73"/>
      <c r="C294" s="73"/>
      <c r="D294" s="73"/>
      <c r="E294" s="73"/>
      <c r="F294" s="73"/>
      <c r="G294" s="75"/>
    </row>
    <row r="295" spans="1:7">
      <c r="A295" s="73"/>
      <c r="B295" s="73"/>
      <c r="C295" s="73"/>
      <c r="D295" s="73"/>
      <c r="E295" s="73"/>
      <c r="F295" s="73"/>
      <c r="G295" s="75"/>
    </row>
    <row r="296" spans="1:7">
      <c r="A296" s="73"/>
      <c r="B296" s="73"/>
      <c r="C296" s="73"/>
      <c r="D296" s="73"/>
      <c r="E296" s="73"/>
      <c r="F296" s="73"/>
      <c r="G296" s="75"/>
    </row>
    <row r="297" spans="1:7">
      <c r="A297" s="73"/>
      <c r="B297" s="73"/>
      <c r="C297" s="73"/>
      <c r="D297" s="73"/>
      <c r="E297" s="73"/>
      <c r="F297" s="73"/>
      <c r="G297" s="75"/>
    </row>
    <row r="298" spans="1:7">
      <c r="A298" s="73"/>
      <c r="B298" s="73"/>
      <c r="C298" s="73"/>
      <c r="D298" s="73"/>
      <c r="E298" s="73"/>
      <c r="F298" s="73"/>
      <c r="G298" s="75"/>
    </row>
    <row r="299" spans="1:7">
      <c r="A299" s="73"/>
      <c r="B299" s="73"/>
      <c r="C299" s="73"/>
      <c r="D299" s="73"/>
      <c r="E299" s="73"/>
      <c r="F299" s="73"/>
      <c r="G299" s="75"/>
    </row>
    <row r="300" spans="1:7">
      <c r="A300" s="73"/>
      <c r="B300" s="73"/>
      <c r="C300" s="73"/>
      <c r="D300" s="73"/>
      <c r="E300" s="73"/>
      <c r="F300" s="73"/>
      <c r="G300" s="75"/>
    </row>
    <row r="301" spans="1:7">
      <c r="A301" s="73"/>
      <c r="B301" s="73"/>
      <c r="C301" s="73"/>
      <c r="D301" s="73"/>
      <c r="E301" s="73"/>
      <c r="F301" s="73"/>
      <c r="G301" s="75"/>
    </row>
    <row r="302" spans="1:7">
      <c r="A302" s="73"/>
      <c r="B302" s="73"/>
      <c r="C302" s="73"/>
      <c r="D302" s="73"/>
      <c r="E302" s="73"/>
      <c r="F302" s="73"/>
      <c r="G302" s="75"/>
    </row>
    <row r="303" spans="1:7">
      <c r="A303" s="73"/>
      <c r="B303" s="73"/>
      <c r="C303" s="73"/>
      <c r="D303" s="73"/>
      <c r="E303" s="73"/>
      <c r="F303" s="73"/>
      <c r="G303" s="75"/>
    </row>
    <row r="304" spans="1:7">
      <c r="A304" s="73"/>
      <c r="B304" s="73"/>
      <c r="C304" s="73"/>
      <c r="D304" s="73"/>
      <c r="E304" s="73"/>
      <c r="F304" s="73"/>
      <c r="G304" s="75"/>
    </row>
    <row r="305" spans="1:7">
      <c r="A305" s="73"/>
      <c r="B305" s="73"/>
      <c r="C305" s="73"/>
      <c r="D305" s="73"/>
      <c r="E305" s="73"/>
      <c r="F305" s="73"/>
      <c r="G305" s="75"/>
    </row>
    <row r="306" spans="1:7">
      <c r="A306" s="73"/>
      <c r="B306" s="73"/>
      <c r="C306" s="73"/>
      <c r="D306" s="73"/>
      <c r="E306" s="73"/>
      <c r="F306" s="73"/>
      <c r="G306" s="75"/>
    </row>
    <row r="307" spans="1:7">
      <c r="A307" s="73"/>
      <c r="B307" s="73"/>
      <c r="C307" s="73"/>
      <c r="D307" s="73"/>
      <c r="E307" s="73"/>
      <c r="F307" s="73"/>
      <c r="G307" s="75"/>
    </row>
    <row r="308" spans="1:7">
      <c r="A308" s="73"/>
      <c r="B308" s="73"/>
      <c r="C308" s="73"/>
      <c r="D308" s="73"/>
      <c r="E308" s="73"/>
      <c r="F308" s="73"/>
      <c r="G308" s="75"/>
    </row>
    <row r="309" spans="1:7">
      <c r="A309" s="73"/>
      <c r="B309" s="73"/>
      <c r="C309" s="73"/>
      <c r="D309" s="73"/>
      <c r="E309" s="73"/>
      <c r="F309" s="73"/>
      <c r="G309" s="75"/>
    </row>
    <row r="310" spans="1:7">
      <c r="A310" s="73"/>
      <c r="B310" s="73"/>
      <c r="C310" s="73"/>
      <c r="D310" s="73"/>
      <c r="E310" s="73"/>
      <c r="F310" s="73"/>
      <c r="G310" s="75"/>
    </row>
    <row r="311" spans="1:7">
      <c r="A311" s="73"/>
      <c r="B311" s="73"/>
      <c r="C311" s="73"/>
      <c r="D311" s="73"/>
      <c r="E311" s="73"/>
      <c r="F311" s="73"/>
      <c r="G311" s="75"/>
    </row>
    <row r="312" spans="1:7">
      <c r="A312" s="73"/>
      <c r="B312" s="73"/>
      <c r="C312" s="73"/>
      <c r="D312" s="73"/>
      <c r="E312" s="73"/>
      <c r="F312" s="73"/>
      <c r="G312" s="75"/>
    </row>
    <row r="313" spans="1:7">
      <c r="A313" s="73"/>
      <c r="B313" s="73"/>
      <c r="C313" s="73"/>
      <c r="D313" s="73"/>
      <c r="E313" s="73"/>
      <c r="F313" s="73"/>
      <c r="G313" s="75"/>
    </row>
    <row r="314" spans="1:7">
      <c r="A314" s="73"/>
      <c r="B314" s="73"/>
      <c r="C314" s="73"/>
      <c r="D314" s="73"/>
      <c r="E314" s="73"/>
      <c r="F314" s="73"/>
      <c r="G314" s="75"/>
    </row>
    <row r="315" spans="1:7">
      <c r="A315" s="73"/>
      <c r="B315" s="73"/>
      <c r="C315" s="73"/>
      <c r="D315" s="73"/>
      <c r="E315" s="73"/>
      <c r="F315" s="73"/>
      <c r="G315" s="75"/>
    </row>
    <row r="316" spans="1:7">
      <c r="A316" s="73"/>
      <c r="B316" s="73"/>
      <c r="C316" s="73"/>
      <c r="D316" s="73"/>
      <c r="E316" s="73"/>
      <c r="F316" s="73"/>
      <c r="G316" s="75"/>
    </row>
    <row r="317" spans="1:7">
      <c r="A317" s="73"/>
      <c r="B317" s="73"/>
      <c r="C317" s="73"/>
      <c r="D317" s="73"/>
      <c r="E317" s="73"/>
      <c r="F317" s="73"/>
      <c r="G317" s="75"/>
    </row>
    <row r="318" spans="1:7">
      <c r="A318" s="73"/>
      <c r="B318" s="73"/>
      <c r="C318" s="73"/>
      <c r="D318" s="73"/>
      <c r="E318" s="73"/>
      <c r="F318" s="73"/>
      <c r="G318" s="75"/>
    </row>
    <row r="319" spans="1:7">
      <c r="A319" s="73"/>
      <c r="B319" s="73"/>
      <c r="C319" s="73"/>
      <c r="D319" s="73"/>
      <c r="E319" s="73"/>
      <c r="F319" s="73"/>
      <c r="G319" s="75"/>
    </row>
    <row r="320" spans="1:7">
      <c r="A320" s="73"/>
      <c r="B320" s="73"/>
      <c r="C320" s="73"/>
      <c r="D320" s="73"/>
      <c r="E320" s="73"/>
      <c r="F320" s="73"/>
      <c r="G320" s="75"/>
    </row>
    <row r="321" spans="1:7">
      <c r="A321" s="73"/>
      <c r="B321" s="73"/>
      <c r="C321" s="73"/>
      <c r="D321" s="73"/>
      <c r="E321" s="73"/>
      <c r="F321" s="73"/>
      <c r="G321" s="75"/>
    </row>
    <row r="322" spans="1:7">
      <c r="A322" s="73"/>
      <c r="B322" s="73"/>
      <c r="C322" s="73"/>
      <c r="D322" s="73"/>
      <c r="E322" s="73"/>
      <c r="F322" s="73"/>
      <c r="G322" s="75"/>
    </row>
    <row r="323" spans="1:7">
      <c r="A323" s="73"/>
      <c r="B323" s="73"/>
      <c r="C323" s="73"/>
      <c r="D323" s="73"/>
      <c r="E323" s="73"/>
      <c r="F323" s="73"/>
      <c r="G323" s="75"/>
    </row>
    <row r="324" spans="1:7">
      <c r="A324" s="73"/>
      <c r="B324" s="73"/>
      <c r="C324" s="73"/>
      <c r="D324" s="73"/>
      <c r="E324" s="73"/>
      <c r="F324" s="73"/>
      <c r="G324" s="75"/>
    </row>
    <row r="325" spans="1:7">
      <c r="A325" s="73"/>
      <c r="B325" s="73"/>
      <c r="C325" s="73"/>
      <c r="D325" s="73"/>
      <c r="E325" s="73"/>
      <c r="F325" s="73"/>
      <c r="G325" s="75"/>
    </row>
    <row r="326" spans="1:7">
      <c r="A326" s="73"/>
      <c r="B326" s="73"/>
      <c r="C326" s="73"/>
      <c r="D326" s="73"/>
      <c r="E326" s="73"/>
      <c r="F326" s="73"/>
      <c r="G326" s="75"/>
    </row>
    <row r="327" spans="1:7">
      <c r="A327" s="73"/>
      <c r="B327" s="73"/>
      <c r="C327" s="73"/>
      <c r="D327" s="73"/>
      <c r="E327" s="73"/>
      <c r="F327" s="73"/>
      <c r="G327" s="75"/>
    </row>
    <row r="328" spans="1:7">
      <c r="A328" s="73"/>
      <c r="B328" s="73"/>
      <c r="C328" s="73"/>
      <c r="D328" s="73"/>
      <c r="E328" s="73"/>
      <c r="F328" s="73"/>
      <c r="G328" s="75"/>
    </row>
    <row r="329" spans="1:7">
      <c r="A329" s="73"/>
      <c r="B329" s="73"/>
      <c r="C329" s="73"/>
      <c r="D329" s="73"/>
      <c r="E329" s="73"/>
      <c r="F329" s="73"/>
      <c r="G329" s="75"/>
    </row>
    <row r="330" spans="1:7">
      <c r="A330" s="73"/>
      <c r="B330" s="73"/>
      <c r="C330" s="73"/>
      <c r="D330" s="73"/>
      <c r="E330" s="73"/>
      <c r="F330" s="73"/>
      <c r="G330" s="75"/>
    </row>
    <row r="331" spans="1:7">
      <c r="A331" s="73"/>
      <c r="B331" s="73"/>
      <c r="C331" s="73"/>
      <c r="D331" s="73"/>
      <c r="E331" s="73"/>
      <c r="F331" s="73"/>
      <c r="G331" s="75"/>
    </row>
    <row r="332" spans="1:7">
      <c r="A332" s="73"/>
      <c r="B332" s="73"/>
      <c r="C332" s="73"/>
      <c r="D332" s="73"/>
      <c r="E332" s="73"/>
      <c r="F332" s="73"/>
      <c r="G332" s="75"/>
    </row>
    <row r="333" spans="1:7">
      <c r="A333" s="73"/>
      <c r="B333" s="73"/>
      <c r="C333" s="73"/>
      <c r="D333" s="73"/>
      <c r="E333" s="73"/>
      <c r="F333" s="73"/>
      <c r="G333" s="75"/>
    </row>
    <row r="334" spans="1:7">
      <c r="A334" s="73"/>
      <c r="B334" s="73"/>
      <c r="C334" s="73"/>
      <c r="D334" s="73"/>
      <c r="E334" s="73"/>
      <c r="F334" s="73"/>
      <c r="G334" s="75"/>
    </row>
    <row r="335" spans="1:7">
      <c r="A335" s="73"/>
      <c r="B335" s="73"/>
      <c r="C335" s="73"/>
      <c r="D335" s="73"/>
      <c r="E335" s="73"/>
      <c r="F335" s="73"/>
      <c r="G335" s="75"/>
    </row>
    <row r="336" spans="1:7">
      <c r="A336" s="73"/>
      <c r="B336" s="73"/>
      <c r="C336" s="73"/>
      <c r="D336" s="73"/>
      <c r="E336" s="73"/>
      <c r="F336" s="73"/>
      <c r="G336" s="75"/>
    </row>
    <row r="337" spans="1:7">
      <c r="A337" s="73"/>
      <c r="B337" s="73"/>
      <c r="C337" s="73"/>
      <c r="D337" s="73"/>
      <c r="E337" s="73"/>
      <c r="F337" s="73"/>
      <c r="G337" s="75"/>
    </row>
    <row r="338" spans="1:7">
      <c r="A338" s="73"/>
      <c r="B338" s="73"/>
      <c r="C338" s="73"/>
      <c r="D338" s="73"/>
      <c r="E338" s="73"/>
      <c r="F338" s="73"/>
      <c r="G338" s="75"/>
    </row>
    <row r="339" spans="1:7">
      <c r="A339" s="73"/>
      <c r="B339" s="73"/>
      <c r="C339" s="73"/>
      <c r="D339" s="73"/>
      <c r="E339" s="73"/>
      <c r="F339" s="73"/>
      <c r="G339" s="75"/>
    </row>
    <row r="340" spans="1:7">
      <c r="A340" s="73"/>
      <c r="B340" s="73"/>
      <c r="C340" s="73"/>
      <c r="D340" s="73"/>
      <c r="E340" s="73"/>
      <c r="F340" s="73"/>
      <c r="G340" s="75"/>
    </row>
    <row r="341" spans="1:7">
      <c r="A341" s="73"/>
      <c r="B341" s="73"/>
      <c r="C341" s="73"/>
      <c r="D341" s="73"/>
      <c r="E341" s="73"/>
      <c r="F341" s="73"/>
      <c r="G341" s="75"/>
    </row>
    <row r="342" spans="1:7">
      <c r="A342" s="73"/>
      <c r="B342" s="73"/>
      <c r="C342" s="73"/>
      <c r="D342" s="73"/>
      <c r="E342" s="73"/>
      <c r="F342" s="73"/>
      <c r="G342" s="75"/>
    </row>
    <row r="343" spans="1:7">
      <c r="A343" s="73"/>
      <c r="B343" s="73"/>
      <c r="C343" s="73"/>
      <c r="D343" s="73"/>
      <c r="E343" s="73"/>
      <c r="F343" s="73"/>
      <c r="G343" s="75"/>
    </row>
    <row r="344" spans="1:7">
      <c r="A344" s="73"/>
      <c r="B344" s="73"/>
      <c r="C344" s="73"/>
      <c r="D344" s="73"/>
      <c r="E344" s="73"/>
      <c r="F344" s="73"/>
      <c r="G344" s="75"/>
    </row>
    <row r="345" spans="1:7">
      <c r="A345" s="73"/>
      <c r="B345" s="73"/>
      <c r="C345" s="73"/>
      <c r="D345" s="73"/>
      <c r="E345" s="73"/>
      <c r="F345" s="73"/>
      <c r="G345" s="75"/>
    </row>
    <row r="346" spans="1:7">
      <c r="A346" s="73"/>
      <c r="B346" s="73"/>
      <c r="C346" s="73"/>
      <c r="D346" s="73"/>
      <c r="E346" s="73"/>
      <c r="F346" s="73"/>
      <c r="G346" s="75"/>
    </row>
    <row r="347" spans="1:7">
      <c r="A347" s="73"/>
      <c r="B347" s="73"/>
      <c r="C347" s="73"/>
      <c r="D347" s="73"/>
      <c r="E347" s="73"/>
      <c r="F347" s="73"/>
      <c r="G347" s="75"/>
    </row>
    <row r="348" spans="1:7">
      <c r="A348" s="73"/>
      <c r="B348" s="73"/>
      <c r="C348" s="73"/>
      <c r="D348" s="73"/>
      <c r="E348" s="73"/>
      <c r="F348" s="73"/>
      <c r="G348" s="75"/>
    </row>
    <row r="349" spans="1:7">
      <c r="A349" s="73"/>
      <c r="B349" s="73"/>
      <c r="C349" s="73"/>
      <c r="D349" s="73"/>
      <c r="E349" s="73"/>
      <c r="F349" s="73"/>
      <c r="G349" s="75"/>
    </row>
    <row r="350" spans="1:7">
      <c r="A350" s="73"/>
      <c r="B350" s="73"/>
      <c r="C350" s="73"/>
      <c r="D350" s="73"/>
      <c r="E350" s="73"/>
      <c r="F350" s="73"/>
      <c r="G350" s="75"/>
    </row>
    <row r="351" spans="1:7">
      <c r="A351" s="73"/>
      <c r="B351" s="73"/>
      <c r="C351" s="73"/>
      <c r="D351" s="73"/>
      <c r="E351" s="73"/>
      <c r="F351" s="73"/>
      <c r="G351" s="75"/>
    </row>
    <row r="352" spans="1:7">
      <c r="A352" s="73"/>
      <c r="B352" s="73"/>
      <c r="C352" s="73"/>
      <c r="D352" s="73"/>
      <c r="E352" s="73"/>
      <c r="F352" s="73"/>
      <c r="G352" s="75"/>
    </row>
    <row r="353" spans="1:7">
      <c r="A353" s="73"/>
      <c r="B353" s="73"/>
      <c r="C353" s="73"/>
      <c r="D353" s="73"/>
      <c r="E353" s="73"/>
      <c r="F353" s="73"/>
      <c r="G353" s="75"/>
    </row>
    <row r="354" spans="1:7">
      <c r="A354" s="73"/>
      <c r="B354" s="73"/>
      <c r="C354" s="73"/>
      <c r="D354" s="73"/>
      <c r="E354" s="73"/>
      <c r="F354" s="73"/>
      <c r="G354" s="75"/>
    </row>
    <row r="355" spans="1:7">
      <c r="A355" s="73"/>
      <c r="B355" s="73"/>
      <c r="C355" s="73"/>
      <c r="D355" s="73"/>
      <c r="E355" s="73"/>
      <c r="F355" s="73"/>
      <c r="G355" s="75"/>
    </row>
    <row r="356" spans="1:7">
      <c r="A356" s="73"/>
      <c r="B356" s="73"/>
      <c r="C356" s="73"/>
      <c r="D356" s="73"/>
      <c r="E356" s="73"/>
      <c r="F356" s="73"/>
      <c r="G356" s="75"/>
    </row>
    <row r="357" spans="1:7">
      <c r="A357" s="73"/>
      <c r="B357" s="73"/>
      <c r="C357" s="73"/>
      <c r="D357" s="73"/>
      <c r="E357" s="73"/>
      <c r="F357" s="73"/>
      <c r="G357" s="75"/>
    </row>
    <row r="358" spans="1:7">
      <c r="A358" s="73"/>
      <c r="B358" s="73"/>
      <c r="C358" s="73"/>
      <c r="D358" s="73"/>
      <c r="E358" s="73"/>
      <c r="F358" s="73"/>
      <c r="G358" s="75"/>
    </row>
    <row r="359" spans="1:7">
      <c r="A359" s="73"/>
      <c r="B359" s="73"/>
      <c r="C359" s="73"/>
      <c r="D359" s="73"/>
      <c r="E359" s="73"/>
      <c r="F359" s="73"/>
      <c r="G359" s="75"/>
    </row>
    <row r="360" spans="1:7">
      <c r="A360" s="73"/>
      <c r="B360" s="73"/>
      <c r="C360" s="73"/>
      <c r="D360" s="73"/>
      <c r="E360" s="73"/>
      <c r="F360" s="73"/>
      <c r="G360" s="75"/>
    </row>
    <row r="361" spans="1:7">
      <c r="A361" s="73"/>
      <c r="B361" s="73"/>
      <c r="C361" s="73"/>
      <c r="D361" s="73"/>
      <c r="E361" s="73"/>
      <c r="F361" s="73"/>
      <c r="G361" s="75"/>
    </row>
    <row r="362" spans="1:7">
      <c r="A362" s="73"/>
      <c r="B362" s="73"/>
      <c r="C362" s="73"/>
      <c r="D362" s="73"/>
      <c r="E362" s="73"/>
      <c r="F362" s="73"/>
      <c r="G362" s="75"/>
    </row>
    <row r="363" spans="1:7">
      <c r="A363" s="73"/>
      <c r="B363" s="73"/>
      <c r="C363" s="73"/>
      <c r="D363" s="73"/>
      <c r="E363" s="73"/>
      <c r="F363" s="73"/>
      <c r="G363" s="75"/>
    </row>
    <row r="364" spans="1:7">
      <c r="A364" s="73"/>
      <c r="B364" s="73"/>
      <c r="C364" s="73"/>
      <c r="D364" s="73"/>
      <c r="E364" s="73"/>
      <c r="F364" s="73"/>
      <c r="G364" s="75"/>
    </row>
    <row r="365" spans="1:7">
      <c r="A365" s="73"/>
      <c r="B365" s="73"/>
      <c r="C365" s="73"/>
      <c r="D365" s="73"/>
      <c r="E365" s="73"/>
      <c r="F365" s="73"/>
      <c r="G365" s="75"/>
    </row>
    <row r="366" spans="1:7">
      <c r="A366" s="73"/>
      <c r="B366" s="73"/>
      <c r="C366" s="73"/>
      <c r="D366" s="73"/>
      <c r="E366" s="73"/>
      <c r="F366" s="73"/>
      <c r="G366" s="75"/>
    </row>
    <row r="367" spans="1:7">
      <c r="A367" s="73"/>
      <c r="B367" s="73"/>
      <c r="C367" s="73"/>
      <c r="D367" s="73"/>
      <c r="E367" s="73"/>
      <c r="F367" s="73"/>
      <c r="G367" s="75"/>
    </row>
    <row r="368" spans="1:7">
      <c r="A368" s="73"/>
      <c r="B368" s="73"/>
      <c r="C368" s="73"/>
      <c r="D368" s="73"/>
      <c r="E368" s="73"/>
      <c r="F368" s="73"/>
      <c r="G368" s="75"/>
    </row>
    <row r="369" spans="1:7">
      <c r="A369" s="73"/>
      <c r="B369" s="73"/>
      <c r="C369" s="73"/>
      <c r="D369" s="73"/>
      <c r="E369" s="73"/>
      <c r="F369" s="73"/>
      <c r="G369" s="75"/>
    </row>
    <row r="370" spans="1:7">
      <c r="A370" s="73"/>
      <c r="B370" s="73"/>
      <c r="C370" s="73"/>
      <c r="D370" s="73"/>
      <c r="E370" s="73"/>
      <c r="F370" s="73"/>
      <c r="G370" s="75"/>
    </row>
    <row r="371" spans="1:7">
      <c r="A371" s="73"/>
      <c r="B371" s="73"/>
      <c r="C371" s="73"/>
      <c r="D371" s="73"/>
      <c r="E371" s="73"/>
      <c r="F371" s="73"/>
      <c r="G371" s="75"/>
    </row>
    <row r="372" spans="1:7">
      <c r="A372" s="73"/>
      <c r="B372" s="73"/>
      <c r="C372" s="73"/>
      <c r="D372" s="73"/>
      <c r="E372" s="73"/>
      <c r="F372" s="73"/>
      <c r="G372" s="75"/>
    </row>
    <row r="373" spans="1:7">
      <c r="A373" s="73"/>
      <c r="B373" s="73"/>
      <c r="C373" s="73"/>
      <c r="D373" s="73"/>
      <c r="E373" s="73"/>
      <c r="F373" s="73"/>
      <c r="G373" s="75"/>
    </row>
    <row r="374" spans="1:7">
      <c r="A374" s="73"/>
      <c r="B374" s="73"/>
      <c r="C374" s="73"/>
      <c r="D374" s="73"/>
      <c r="E374" s="73"/>
      <c r="F374" s="73"/>
      <c r="G374" s="75"/>
    </row>
    <row r="375" spans="1:7">
      <c r="A375" s="73"/>
      <c r="B375" s="73"/>
      <c r="C375" s="73"/>
      <c r="D375" s="73"/>
      <c r="E375" s="73"/>
      <c r="F375" s="73"/>
      <c r="G375" s="75"/>
    </row>
    <row r="376" spans="1:7">
      <c r="A376" s="73"/>
      <c r="B376" s="73"/>
      <c r="C376" s="73"/>
      <c r="D376" s="73"/>
      <c r="E376" s="73"/>
      <c r="F376" s="73"/>
      <c r="G376" s="75"/>
    </row>
    <row r="377" spans="1:7">
      <c r="A377" s="73"/>
      <c r="B377" s="73"/>
      <c r="C377" s="73"/>
      <c r="D377" s="73"/>
      <c r="E377" s="73"/>
      <c r="F377" s="73"/>
      <c r="G377" s="75"/>
    </row>
    <row r="378" spans="1:7">
      <c r="A378" s="73"/>
      <c r="B378" s="73"/>
      <c r="C378" s="73"/>
      <c r="D378" s="73"/>
      <c r="E378" s="73"/>
      <c r="F378" s="73"/>
      <c r="G378" s="75"/>
    </row>
    <row r="379" spans="1:7">
      <c r="A379" s="73"/>
      <c r="B379" s="73"/>
      <c r="C379" s="73"/>
      <c r="D379" s="73"/>
      <c r="E379" s="73"/>
      <c r="F379" s="73"/>
      <c r="G379" s="75"/>
    </row>
    <row r="380" spans="1:7">
      <c r="A380" s="73"/>
      <c r="B380" s="73"/>
      <c r="C380" s="73"/>
      <c r="D380" s="73"/>
      <c r="E380" s="73"/>
      <c r="F380" s="73"/>
      <c r="G380" s="75"/>
    </row>
    <row r="381" spans="1:7">
      <c r="A381" s="73"/>
      <c r="B381" s="73"/>
      <c r="C381" s="73"/>
      <c r="D381" s="73"/>
      <c r="E381" s="73"/>
      <c r="F381" s="73"/>
      <c r="G381" s="75"/>
    </row>
    <row r="382" spans="1:7">
      <c r="A382" s="73"/>
      <c r="B382" s="73"/>
      <c r="C382" s="73"/>
      <c r="D382" s="73"/>
      <c r="E382" s="73"/>
      <c r="F382" s="73"/>
      <c r="G382" s="75"/>
    </row>
    <row r="383" spans="1:7">
      <c r="A383" s="73"/>
      <c r="B383" s="73"/>
      <c r="C383" s="73"/>
      <c r="D383" s="73"/>
      <c r="E383" s="73"/>
      <c r="F383" s="73"/>
      <c r="G383" s="75"/>
    </row>
    <row r="384" spans="1:7">
      <c r="A384" s="73"/>
      <c r="B384" s="73"/>
      <c r="C384" s="73"/>
      <c r="D384" s="73"/>
      <c r="E384" s="73"/>
      <c r="F384" s="73"/>
      <c r="G384" s="75"/>
    </row>
    <row r="385" spans="1:7">
      <c r="A385" s="73"/>
      <c r="B385" s="73"/>
      <c r="C385" s="73"/>
      <c r="D385" s="73"/>
      <c r="E385" s="73"/>
      <c r="F385" s="73"/>
      <c r="G385" s="75"/>
    </row>
    <row r="386" spans="1:7">
      <c r="A386" s="73"/>
      <c r="B386" s="73"/>
      <c r="C386" s="73"/>
      <c r="D386" s="73"/>
      <c r="E386" s="73"/>
      <c r="F386" s="73"/>
      <c r="G386" s="75"/>
    </row>
    <row r="387" spans="1:7">
      <c r="A387" s="73"/>
      <c r="B387" s="73"/>
      <c r="C387" s="73"/>
      <c r="D387" s="73"/>
      <c r="E387" s="73"/>
      <c r="F387" s="73"/>
      <c r="G387" s="75"/>
    </row>
    <row r="388" spans="1:7">
      <c r="A388" s="73"/>
      <c r="B388" s="73"/>
      <c r="C388" s="73"/>
      <c r="D388" s="73"/>
      <c r="E388" s="73"/>
      <c r="F388" s="73"/>
      <c r="G388" s="75"/>
    </row>
    <row r="389" spans="1:7">
      <c r="A389" s="73"/>
      <c r="B389" s="73"/>
      <c r="C389" s="73"/>
      <c r="D389" s="73"/>
      <c r="E389" s="73"/>
      <c r="F389" s="73"/>
      <c r="G389" s="75"/>
    </row>
    <row r="390" spans="1:7">
      <c r="A390" s="73"/>
      <c r="B390" s="73"/>
      <c r="C390" s="73"/>
      <c r="D390" s="73"/>
      <c r="E390" s="73"/>
      <c r="F390" s="73"/>
      <c r="G390" s="75"/>
    </row>
    <row r="391" spans="1:7">
      <c r="A391" s="73"/>
      <c r="B391" s="73"/>
      <c r="C391" s="73"/>
      <c r="D391" s="73"/>
      <c r="E391" s="73"/>
      <c r="F391" s="73"/>
      <c r="G391" s="75"/>
    </row>
    <row r="392" spans="1:7">
      <c r="A392" s="73"/>
      <c r="B392" s="73"/>
      <c r="C392" s="73"/>
      <c r="D392" s="73"/>
      <c r="E392" s="73"/>
      <c r="F392" s="73"/>
      <c r="G392" s="75"/>
    </row>
    <row r="393" spans="1:7">
      <c r="A393" s="73"/>
      <c r="B393" s="73"/>
      <c r="C393" s="73"/>
      <c r="D393" s="73"/>
      <c r="E393" s="73"/>
      <c r="F393" s="73"/>
      <c r="G393" s="75"/>
    </row>
    <row r="394" spans="1:7">
      <c r="A394" s="73"/>
      <c r="B394" s="73"/>
      <c r="C394" s="73"/>
      <c r="D394" s="73"/>
      <c r="E394" s="73"/>
      <c r="F394" s="73"/>
      <c r="G394" s="75"/>
    </row>
    <row r="395" spans="1:7">
      <c r="A395" s="73"/>
      <c r="B395" s="73"/>
      <c r="C395" s="73"/>
      <c r="D395" s="73"/>
      <c r="E395" s="73"/>
      <c r="F395" s="73"/>
      <c r="G395" s="75"/>
    </row>
    <row r="396" spans="1:7">
      <c r="A396" s="73"/>
      <c r="B396" s="73"/>
      <c r="C396" s="73"/>
      <c r="D396" s="73"/>
      <c r="E396" s="73"/>
      <c r="F396" s="73"/>
      <c r="G396" s="75"/>
    </row>
    <row r="397" spans="1:7">
      <c r="A397" s="73"/>
      <c r="B397" s="73"/>
      <c r="C397" s="73"/>
      <c r="D397" s="73"/>
      <c r="E397" s="73"/>
      <c r="F397" s="73"/>
      <c r="G397" s="75"/>
    </row>
    <row r="398" spans="1:7">
      <c r="A398" s="73"/>
      <c r="B398" s="73"/>
      <c r="C398" s="73"/>
      <c r="D398" s="73"/>
      <c r="E398" s="73"/>
      <c r="F398" s="73"/>
      <c r="G398" s="75"/>
    </row>
    <row r="399" spans="1:7">
      <c r="A399" s="73"/>
      <c r="B399" s="73"/>
      <c r="C399" s="73"/>
      <c r="D399" s="73"/>
      <c r="E399" s="73"/>
      <c r="F399" s="73"/>
      <c r="G399" s="75"/>
    </row>
    <row r="400" spans="1:7">
      <c r="A400" s="73"/>
      <c r="B400" s="73"/>
      <c r="C400" s="73"/>
      <c r="D400" s="73"/>
      <c r="E400" s="73"/>
      <c r="F400" s="73"/>
      <c r="G400" s="75"/>
    </row>
    <row r="401" spans="1:7">
      <c r="A401" s="73"/>
      <c r="B401" s="73"/>
      <c r="C401" s="73"/>
      <c r="D401" s="73"/>
      <c r="E401" s="73"/>
      <c r="F401" s="73"/>
      <c r="G401" s="75"/>
    </row>
    <row r="402" spans="1:7">
      <c r="A402" s="73"/>
      <c r="B402" s="73"/>
      <c r="C402" s="73"/>
      <c r="D402" s="73"/>
      <c r="E402" s="73"/>
      <c r="F402" s="73"/>
      <c r="G402" s="75"/>
    </row>
    <row r="403" spans="1:7">
      <c r="A403" s="73"/>
      <c r="B403" s="73"/>
      <c r="C403" s="73"/>
      <c r="D403" s="73"/>
      <c r="E403" s="73"/>
      <c r="F403" s="73"/>
      <c r="G403" s="75"/>
    </row>
    <row r="404" spans="1:7">
      <c r="A404" s="73"/>
      <c r="B404" s="73"/>
      <c r="C404" s="73"/>
      <c r="D404" s="73"/>
      <c r="E404" s="73"/>
      <c r="F404" s="73"/>
      <c r="G404" s="75"/>
    </row>
    <row r="405" spans="1:7">
      <c r="A405" s="73"/>
      <c r="B405" s="73"/>
      <c r="C405" s="73"/>
      <c r="D405" s="73"/>
      <c r="E405" s="73"/>
      <c r="F405" s="73"/>
      <c r="G405" s="75"/>
    </row>
    <row r="406" spans="1:7">
      <c r="A406" s="73"/>
      <c r="B406" s="73"/>
      <c r="C406" s="73"/>
      <c r="D406" s="73"/>
      <c r="E406" s="73"/>
      <c r="F406" s="73"/>
      <c r="G406" s="75"/>
    </row>
    <row r="407" spans="1:7">
      <c r="A407" s="73"/>
      <c r="B407" s="73"/>
      <c r="C407" s="73"/>
      <c r="D407" s="73"/>
      <c r="E407" s="73"/>
      <c r="F407" s="73"/>
      <c r="G407" s="75"/>
    </row>
    <row r="408" spans="1:7">
      <c r="A408" s="73"/>
      <c r="B408" s="73"/>
      <c r="C408" s="73"/>
      <c r="D408" s="73"/>
      <c r="E408" s="73"/>
      <c r="F408" s="73"/>
      <c r="G408" s="75"/>
    </row>
    <row r="409" spans="1:7">
      <c r="A409" s="73"/>
      <c r="B409" s="73"/>
      <c r="C409" s="73"/>
      <c r="D409" s="73"/>
      <c r="E409" s="73"/>
      <c r="F409" s="73"/>
      <c r="G409" s="75"/>
    </row>
    <row r="410" spans="1:7">
      <c r="A410" s="73"/>
      <c r="B410" s="73"/>
      <c r="C410" s="73"/>
      <c r="D410" s="73"/>
      <c r="E410" s="73"/>
      <c r="F410" s="73"/>
      <c r="G410" s="75"/>
    </row>
    <row r="411" spans="1:7">
      <c r="A411" s="73"/>
      <c r="B411" s="73"/>
      <c r="C411" s="73"/>
      <c r="D411" s="73"/>
      <c r="E411" s="73"/>
      <c r="F411" s="73"/>
      <c r="G411" s="75"/>
    </row>
    <row r="412" spans="1:7">
      <c r="A412" s="73"/>
      <c r="B412" s="73"/>
      <c r="C412" s="73"/>
      <c r="D412" s="73"/>
      <c r="E412" s="73"/>
      <c r="F412" s="73"/>
      <c r="G412" s="75"/>
    </row>
    <row r="413" spans="1:7">
      <c r="A413" s="73"/>
      <c r="B413" s="73"/>
      <c r="C413" s="73"/>
      <c r="D413" s="73"/>
      <c r="E413" s="73"/>
      <c r="F413" s="73"/>
      <c r="G413" s="75"/>
    </row>
    <row r="414" spans="1:7">
      <c r="A414" s="73"/>
      <c r="B414" s="73"/>
      <c r="C414" s="73"/>
      <c r="D414" s="73"/>
      <c r="E414" s="73"/>
      <c r="F414" s="73"/>
      <c r="G414" s="75"/>
    </row>
    <row r="415" spans="1:7">
      <c r="A415" s="73"/>
      <c r="B415" s="73"/>
      <c r="C415" s="73"/>
      <c r="D415" s="73"/>
      <c r="E415" s="73"/>
      <c r="F415" s="73"/>
      <c r="G415" s="75"/>
    </row>
    <row r="416" spans="1:7">
      <c r="A416" s="73"/>
      <c r="B416" s="73"/>
      <c r="C416" s="73"/>
      <c r="D416" s="73"/>
      <c r="E416" s="73"/>
      <c r="F416" s="73"/>
      <c r="G416" s="75"/>
    </row>
    <row r="417" spans="1:7">
      <c r="A417" s="73"/>
      <c r="B417" s="73"/>
      <c r="C417" s="73"/>
      <c r="D417" s="73"/>
      <c r="E417" s="73"/>
      <c r="F417" s="73"/>
      <c r="G417" s="75"/>
    </row>
    <row r="418" spans="1:7">
      <c r="A418" s="73"/>
      <c r="B418" s="73"/>
      <c r="C418" s="73"/>
      <c r="D418" s="73"/>
      <c r="E418" s="73"/>
      <c r="F418" s="73"/>
      <c r="G418" s="75"/>
    </row>
    <row r="419" spans="1:7">
      <c r="A419" s="73"/>
      <c r="B419" s="73"/>
      <c r="C419" s="73"/>
      <c r="D419" s="73"/>
      <c r="E419" s="73"/>
      <c r="F419" s="73"/>
      <c r="G419" s="75"/>
    </row>
    <row r="420" spans="1:7">
      <c r="A420" s="73"/>
      <c r="B420" s="73"/>
      <c r="C420" s="73"/>
      <c r="D420" s="73"/>
      <c r="E420" s="73"/>
      <c r="F420" s="73"/>
      <c r="G420" s="75"/>
    </row>
    <row r="421" spans="1:7">
      <c r="A421" s="73"/>
      <c r="B421" s="73"/>
      <c r="C421" s="73"/>
      <c r="D421" s="73"/>
      <c r="E421" s="73"/>
      <c r="F421" s="73"/>
      <c r="G421" s="75"/>
    </row>
    <row r="422" spans="1:7">
      <c r="A422" s="73"/>
      <c r="B422" s="73"/>
      <c r="C422" s="73"/>
      <c r="D422" s="73"/>
      <c r="E422" s="73"/>
      <c r="F422" s="73"/>
      <c r="G422" s="75"/>
    </row>
    <row r="423" spans="1:7">
      <c r="A423" s="73"/>
      <c r="B423" s="73"/>
      <c r="C423" s="73"/>
      <c r="D423" s="73"/>
      <c r="E423" s="73"/>
      <c r="F423" s="73"/>
      <c r="G423" s="75"/>
    </row>
    <row r="424" spans="1:7">
      <c r="A424" s="73"/>
      <c r="B424" s="73"/>
      <c r="C424" s="73"/>
      <c r="D424" s="73"/>
      <c r="E424" s="73"/>
      <c r="F424" s="73"/>
      <c r="G424" s="75"/>
    </row>
    <row r="425" spans="1:7">
      <c r="A425" s="73"/>
      <c r="B425" s="73"/>
      <c r="C425" s="73"/>
      <c r="D425" s="73"/>
      <c r="E425" s="73"/>
      <c r="F425" s="73"/>
      <c r="G425" s="75"/>
    </row>
    <row r="426" spans="1:7">
      <c r="A426" s="73"/>
      <c r="B426" s="73"/>
      <c r="C426" s="73"/>
      <c r="D426" s="73"/>
      <c r="E426" s="73"/>
      <c r="F426" s="73"/>
      <c r="G426" s="75"/>
    </row>
    <row r="427" spans="1:7">
      <c r="A427" s="73"/>
      <c r="B427" s="73"/>
      <c r="C427" s="73"/>
      <c r="D427" s="73"/>
      <c r="E427" s="73"/>
      <c r="F427" s="73"/>
      <c r="G427" s="75"/>
    </row>
    <row r="428" spans="1:7">
      <c r="A428" s="73"/>
      <c r="B428" s="73"/>
      <c r="C428" s="73"/>
      <c r="D428" s="73"/>
      <c r="E428" s="73"/>
      <c r="F428" s="73"/>
      <c r="G428" s="75"/>
    </row>
    <row r="429" spans="1:7">
      <c r="A429" s="73"/>
      <c r="B429" s="73"/>
      <c r="C429" s="73"/>
      <c r="D429" s="73"/>
      <c r="E429" s="73"/>
      <c r="F429" s="73"/>
      <c r="G429" s="75"/>
    </row>
    <row r="430" spans="1:7">
      <c r="A430" s="73"/>
      <c r="B430" s="73"/>
      <c r="C430" s="73"/>
      <c r="D430" s="73"/>
      <c r="E430" s="73"/>
      <c r="F430" s="73"/>
      <c r="G430" s="75"/>
    </row>
    <row r="431" spans="1:7">
      <c r="A431" s="73"/>
      <c r="B431" s="73"/>
      <c r="C431" s="73"/>
      <c r="D431" s="73"/>
      <c r="E431" s="73"/>
      <c r="F431" s="73"/>
      <c r="G431" s="75"/>
    </row>
    <row r="432" spans="1:7">
      <c r="A432" s="73"/>
      <c r="B432" s="73"/>
      <c r="C432" s="73"/>
      <c r="D432" s="73"/>
      <c r="E432" s="73"/>
      <c r="F432" s="73"/>
      <c r="G432" s="75"/>
    </row>
    <row r="433" spans="1:7">
      <c r="A433" s="73"/>
      <c r="B433" s="73"/>
      <c r="C433" s="73"/>
      <c r="D433" s="73"/>
      <c r="E433" s="73"/>
      <c r="F433" s="73"/>
      <c r="G433" s="75"/>
    </row>
    <row r="434" spans="1:7">
      <c r="A434" s="73"/>
      <c r="B434" s="73"/>
      <c r="C434" s="73"/>
      <c r="D434" s="73"/>
      <c r="E434" s="73"/>
      <c r="F434" s="73"/>
      <c r="G434" s="75"/>
    </row>
    <row r="435" spans="1:7">
      <c r="A435" s="73"/>
      <c r="B435" s="73"/>
      <c r="C435" s="73"/>
      <c r="D435" s="73"/>
      <c r="E435" s="73"/>
      <c r="F435" s="73"/>
      <c r="G435" s="75"/>
    </row>
    <row r="436" spans="1:7">
      <c r="A436" s="73"/>
      <c r="B436" s="73"/>
      <c r="C436" s="73"/>
      <c r="D436" s="73"/>
      <c r="E436" s="73"/>
      <c r="F436" s="73"/>
      <c r="G436" s="75"/>
    </row>
    <row r="437" spans="1:7">
      <c r="A437" s="73"/>
      <c r="B437" s="73"/>
      <c r="C437" s="73"/>
      <c r="D437" s="73"/>
      <c r="E437" s="73"/>
      <c r="F437" s="73"/>
      <c r="G437" s="75"/>
    </row>
    <row r="438" spans="1:7">
      <c r="A438" s="73"/>
      <c r="B438" s="73"/>
      <c r="C438" s="73"/>
      <c r="D438" s="73"/>
      <c r="E438" s="73"/>
      <c r="F438" s="73"/>
      <c r="G438" s="75"/>
    </row>
    <row r="439" spans="1:7">
      <c r="A439" s="73"/>
      <c r="B439" s="73"/>
      <c r="C439" s="73"/>
      <c r="D439" s="73"/>
      <c r="E439" s="73"/>
      <c r="F439" s="73"/>
      <c r="G439" s="75"/>
    </row>
    <row r="440" spans="1:7">
      <c r="A440" s="73"/>
      <c r="B440" s="73"/>
      <c r="C440" s="73"/>
      <c r="D440" s="73"/>
      <c r="E440" s="73"/>
      <c r="F440" s="73"/>
      <c r="G440" s="75"/>
    </row>
    <row r="441" spans="1:7">
      <c r="A441" s="73"/>
      <c r="B441" s="73"/>
      <c r="C441" s="73"/>
      <c r="D441" s="73"/>
      <c r="E441" s="73"/>
      <c r="F441" s="73"/>
      <c r="G441" s="75"/>
    </row>
    <row r="442" spans="1:7">
      <c r="A442" s="73"/>
      <c r="B442" s="73"/>
      <c r="C442" s="73"/>
      <c r="D442" s="73"/>
      <c r="E442" s="73"/>
      <c r="F442" s="73"/>
      <c r="G442" s="75"/>
    </row>
    <row r="443" spans="1:7">
      <c r="A443" s="73"/>
      <c r="B443" s="73"/>
      <c r="C443" s="73"/>
      <c r="D443" s="73"/>
      <c r="E443" s="73"/>
      <c r="F443" s="73"/>
      <c r="G443" s="75"/>
    </row>
    <row r="444" spans="1:7">
      <c r="A444" s="73"/>
      <c r="B444" s="73"/>
      <c r="C444" s="73"/>
      <c r="D444" s="73"/>
      <c r="E444" s="73"/>
      <c r="F444" s="73"/>
      <c r="G444" s="75"/>
    </row>
    <row r="445" spans="1:7">
      <c r="A445" s="73"/>
      <c r="B445" s="73"/>
      <c r="C445" s="73"/>
      <c r="D445" s="73"/>
      <c r="E445" s="73"/>
      <c r="F445" s="73"/>
      <c r="G445" s="75"/>
    </row>
    <row r="446" spans="1:7">
      <c r="A446" s="73"/>
      <c r="B446" s="73"/>
      <c r="C446" s="73"/>
      <c r="D446" s="73"/>
      <c r="E446" s="73"/>
      <c r="F446" s="73"/>
      <c r="G446" s="75"/>
    </row>
    <row r="447" spans="1:7">
      <c r="A447" s="73"/>
      <c r="B447" s="73"/>
      <c r="C447" s="73"/>
      <c r="D447" s="73"/>
      <c r="E447" s="73"/>
      <c r="F447" s="73"/>
      <c r="G447" s="75"/>
    </row>
    <row r="448" spans="1:7">
      <c r="A448" s="73"/>
      <c r="B448" s="73"/>
      <c r="C448" s="73"/>
      <c r="D448" s="73"/>
      <c r="E448" s="73"/>
      <c r="F448" s="73"/>
      <c r="G448" s="75"/>
    </row>
    <row r="449" spans="1:7">
      <c r="A449" s="73"/>
      <c r="B449" s="73"/>
      <c r="C449" s="73"/>
      <c r="D449" s="73"/>
      <c r="E449" s="73"/>
      <c r="F449" s="73"/>
      <c r="G449" s="75"/>
    </row>
    <row r="450" spans="1:7">
      <c r="A450" s="73"/>
      <c r="B450" s="73"/>
      <c r="C450" s="73"/>
      <c r="D450" s="73"/>
      <c r="E450" s="73"/>
      <c r="F450" s="73"/>
      <c r="G450" s="75"/>
    </row>
    <row r="451" spans="1:7">
      <c r="A451" s="73"/>
      <c r="B451" s="73"/>
      <c r="C451" s="73"/>
      <c r="D451" s="73"/>
      <c r="E451" s="73"/>
      <c r="F451" s="73"/>
      <c r="G451" s="75"/>
    </row>
    <row r="452" spans="1:7">
      <c r="A452" s="73"/>
      <c r="B452" s="73"/>
      <c r="C452" s="73"/>
      <c r="D452" s="73"/>
      <c r="E452" s="73"/>
      <c r="F452" s="73"/>
      <c r="G452" s="75"/>
    </row>
    <row r="453" spans="1:7">
      <c r="A453" s="73"/>
      <c r="B453" s="73"/>
      <c r="C453" s="73"/>
      <c r="D453" s="73"/>
      <c r="E453" s="73"/>
      <c r="F453" s="73"/>
      <c r="G453" s="75"/>
    </row>
    <row r="454" spans="1:7">
      <c r="A454" s="73"/>
      <c r="B454" s="73"/>
      <c r="C454" s="73"/>
      <c r="D454" s="73"/>
      <c r="E454" s="73"/>
      <c r="F454" s="73"/>
      <c r="G454" s="75"/>
    </row>
    <row r="455" spans="1:7">
      <c r="A455" s="73"/>
      <c r="B455" s="73"/>
      <c r="C455" s="73"/>
      <c r="D455" s="73"/>
      <c r="E455" s="73"/>
      <c r="F455" s="73"/>
      <c r="G455" s="75"/>
    </row>
    <row r="456" spans="1:7">
      <c r="A456" s="73"/>
      <c r="B456" s="73"/>
      <c r="C456" s="73"/>
      <c r="D456" s="73"/>
      <c r="E456" s="73"/>
      <c r="F456" s="73"/>
      <c r="G456" s="75"/>
    </row>
    <row r="457" spans="1:7">
      <c r="A457" s="73"/>
      <c r="B457" s="73"/>
      <c r="C457" s="73"/>
      <c r="D457" s="73"/>
      <c r="E457" s="73"/>
      <c r="F457" s="73"/>
      <c r="G457" s="75"/>
    </row>
    <row r="458" spans="1:7">
      <c r="A458" s="73"/>
      <c r="B458" s="73"/>
      <c r="C458" s="73"/>
      <c r="D458" s="73"/>
      <c r="E458" s="73"/>
      <c r="F458" s="73"/>
      <c r="G458" s="75"/>
    </row>
    <row r="459" spans="1:7">
      <c r="A459" s="73"/>
      <c r="B459" s="73"/>
      <c r="C459" s="73"/>
      <c r="D459" s="73"/>
      <c r="E459" s="73"/>
      <c r="F459" s="73"/>
      <c r="G459" s="75"/>
    </row>
    <row r="460" spans="1:7">
      <c r="A460" s="73"/>
      <c r="B460" s="73"/>
      <c r="C460" s="73"/>
      <c r="D460" s="73"/>
      <c r="E460" s="73"/>
      <c r="F460" s="73"/>
      <c r="G460" s="75"/>
    </row>
    <row r="461" spans="1:7">
      <c r="A461" s="73"/>
      <c r="B461" s="73"/>
      <c r="C461" s="73"/>
      <c r="D461" s="73"/>
      <c r="E461" s="73"/>
      <c r="F461" s="73"/>
      <c r="G461" s="75"/>
    </row>
    <row r="462" spans="1:7">
      <c r="A462" s="73"/>
      <c r="B462" s="73"/>
      <c r="C462" s="73"/>
      <c r="D462" s="73"/>
      <c r="E462" s="73"/>
      <c r="F462" s="73"/>
      <c r="G462" s="75"/>
    </row>
    <row r="463" spans="1:7">
      <c r="A463" s="73"/>
      <c r="B463" s="73"/>
      <c r="C463" s="73"/>
      <c r="D463" s="73"/>
      <c r="E463" s="73"/>
      <c r="F463" s="73"/>
      <c r="G463" s="75"/>
    </row>
    <row r="464" spans="1:7">
      <c r="A464" s="73"/>
      <c r="B464" s="73"/>
      <c r="C464" s="73"/>
      <c r="D464" s="73"/>
      <c r="E464" s="73"/>
      <c r="F464" s="73"/>
      <c r="G464" s="75"/>
    </row>
    <row r="465" spans="1:7">
      <c r="A465" s="73"/>
      <c r="B465" s="73"/>
      <c r="C465" s="73"/>
      <c r="D465" s="73"/>
      <c r="E465" s="73"/>
      <c r="F465" s="73"/>
      <c r="G465" s="75"/>
    </row>
    <row r="466" spans="1:7">
      <c r="A466" s="73"/>
      <c r="B466" s="73"/>
      <c r="C466" s="73"/>
      <c r="D466" s="73"/>
      <c r="E466" s="73"/>
      <c r="F466" s="73"/>
      <c r="G466" s="75"/>
    </row>
    <row r="467" spans="1:7">
      <c r="A467" s="73"/>
      <c r="B467" s="73"/>
      <c r="C467" s="73"/>
      <c r="D467" s="73"/>
      <c r="E467" s="73"/>
      <c r="F467" s="73"/>
      <c r="G467" s="75"/>
    </row>
    <row r="468" spans="1:7">
      <c r="A468" s="73"/>
      <c r="B468" s="73"/>
      <c r="C468" s="73"/>
      <c r="D468" s="73"/>
      <c r="E468" s="73"/>
      <c r="F468" s="73"/>
      <c r="G468" s="75"/>
    </row>
    <row r="469" spans="1:7">
      <c r="A469" s="73"/>
      <c r="B469" s="73"/>
      <c r="C469" s="73"/>
      <c r="D469" s="73"/>
      <c r="E469" s="73"/>
      <c r="F469" s="73"/>
      <c r="G469" s="75"/>
    </row>
    <row r="470" spans="1:7">
      <c r="A470" s="73"/>
      <c r="B470" s="73"/>
      <c r="C470" s="73"/>
      <c r="D470" s="73"/>
      <c r="E470" s="73"/>
      <c r="F470" s="73"/>
      <c r="G470" s="75"/>
    </row>
    <row r="471" spans="1:7">
      <c r="A471" s="73"/>
      <c r="B471" s="73"/>
      <c r="C471" s="73"/>
      <c r="D471" s="73"/>
      <c r="E471" s="73"/>
      <c r="F471" s="73"/>
      <c r="G471" s="75"/>
    </row>
    <row r="472" spans="1:7">
      <c r="A472" s="73"/>
      <c r="B472" s="73"/>
      <c r="C472" s="73"/>
      <c r="D472" s="73"/>
      <c r="E472" s="73"/>
      <c r="F472" s="73"/>
      <c r="G472" s="75"/>
    </row>
    <row r="473" spans="1:7">
      <c r="A473" s="73"/>
      <c r="B473" s="73"/>
      <c r="C473" s="73"/>
      <c r="D473" s="73"/>
      <c r="E473" s="73"/>
      <c r="F473" s="73"/>
      <c r="G473" s="75"/>
    </row>
    <row r="474" spans="1:7">
      <c r="A474" s="73"/>
      <c r="B474" s="73"/>
      <c r="C474" s="73"/>
      <c r="D474" s="73"/>
      <c r="E474" s="73"/>
      <c r="F474" s="73"/>
      <c r="G474" s="75"/>
    </row>
    <row r="475" spans="1:7">
      <c r="A475" s="73"/>
      <c r="B475" s="73"/>
      <c r="C475" s="73"/>
      <c r="D475" s="73"/>
      <c r="E475" s="73"/>
      <c r="F475" s="73"/>
      <c r="G475" s="75"/>
    </row>
    <row r="476" spans="1:7">
      <c r="A476" s="73"/>
      <c r="B476" s="73"/>
      <c r="C476" s="73"/>
      <c r="D476" s="73"/>
      <c r="E476" s="73"/>
      <c r="F476" s="73"/>
      <c r="G476" s="75"/>
    </row>
    <row r="477" spans="1:7">
      <c r="A477" s="73"/>
      <c r="B477" s="73"/>
      <c r="C477" s="73"/>
      <c r="D477" s="73"/>
      <c r="E477" s="73"/>
      <c r="F477" s="73"/>
      <c r="G477" s="75"/>
    </row>
    <row r="478" spans="1:7">
      <c r="A478" s="73"/>
      <c r="B478" s="73"/>
      <c r="C478" s="73"/>
      <c r="D478" s="73"/>
      <c r="E478" s="73"/>
      <c r="F478" s="73"/>
      <c r="G478" s="75"/>
    </row>
    <row r="479" spans="1:7">
      <c r="A479" s="73"/>
      <c r="B479" s="73"/>
      <c r="C479" s="73"/>
      <c r="D479" s="73"/>
      <c r="E479" s="73"/>
      <c r="F479" s="73"/>
      <c r="G479" s="75"/>
    </row>
    <row r="480" spans="1:7">
      <c r="A480" s="73"/>
      <c r="B480" s="73"/>
      <c r="C480" s="73"/>
      <c r="D480" s="73"/>
      <c r="E480" s="73"/>
      <c r="F480" s="73"/>
      <c r="G480" s="75"/>
    </row>
    <row r="481" spans="1:7">
      <c r="A481" s="73"/>
      <c r="B481" s="73"/>
      <c r="C481" s="73"/>
      <c r="D481" s="73"/>
      <c r="E481" s="73"/>
      <c r="F481" s="73"/>
      <c r="G481" s="75"/>
    </row>
    <row r="482" spans="1:7">
      <c r="A482" s="73"/>
      <c r="B482" s="73"/>
      <c r="C482" s="73"/>
      <c r="D482" s="73"/>
      <c r="E482" s="73"/>
      <c r="F482" s="73"/>
      <c r="G482" s="75"/>
    </row>
    <row r="483" spans="1:7">
      <c r="A483" s="73"/>
      <c r="B483" s="73"/>
      <c r="C483" s="73"/>
      <c r="D483" s="73"/>
      <c r="E483" s="73"/>
      <c r="F483" s="73"/>
      <c r="G483" s="75"/>
    </row>
    <row r="484" spans="1:7">
      <c r="A484" s="73"/>
      <c r="B484" s="73"/>
      <c r="C484" s="73"/>
      <c r="D484" s="73"/>
      <c r="E484" s="73"/>
      <c r="F484" s="73"/>
      <c r="G484" s="75"/>
    </row>
    <row r="485" spans="1:7">
      <c r="A485" s="73"/>
      <c r="B485" s="73"/>
      <c r="C485" s="73"/>
      <c r="D485" s="73"/>
      <c r="E485" s="73"/>
      <c r="F485" s="73"/>
      <c r="G485" s="75"/>
    </row>
    <row r="486" spans="1:7">
      <c r="A486" s="73"/>
      <c r="B486" s="73"/>
      <c r="C486" s="73"/>
      <c r="D486" s="73"/>
      <c r="E486" s="73"/>
      <c r="F486" s="73"/>
      <c r="G486" s="75"/>
    </row>
    <row r="487" spans="1:7">
      <c r="A487" s="73"/>
      <c r="B487" s="73"/>
      <c r="C487" s="73"/>
      <c r="D487" s="73"/>
      <c r="E487" s="73"/>
      <c r="F487" s="73"/>
      <c r="G487" s="75"/>
    </row>
    <row r="488" spans="1:7">
      <c r="A488" s="73"/>
      <c r="B488" s="73"/>
      <c r="C488" s="73"/>
      <c r="D488" s="73"/>
      <c r="E488" s="73"/>
      <c r="F488" s="73"/>
      <c r="G488" s="75"/>
    </row>
    <row r="489" spans="1:7">
      <c r="A489" s="73"/>
      <c r="B489" s="73"/>
      <c r="C489" s="73"/>
      <c r="D489" s="73"/>
      <c r="E489" s="73"/>
      <c r="F489" s="73"/>
      <c r="G489" s="75"/>
    </row>
    <row r="490" spans="1:7">
      <c r="A490" s="73"/>
      <c r="B490" s="73"/>
      <c r="C490" s="73"/>
      <c r="D490" s="73"/>
      <c r="E490" s="73"/>
      <c r="F490" s="73"/>
      <c r="G490" s="75"/>
    </row>
    <row r="491" spans="1:7">
      <c r="A491" s="73"/>
      <c r="B491" s="73"/>
      <c r="C491" s="73"/>
      <c r="D491" s="73"/>
      <c r="E491" s="73"/>
      <c r="F491" s="73"/>
      <c r="G491" s="75"/>
    </row>
    <row r="492" spans="1:7">
      <c r="A492" s="73"/>
      <c r="B492" s="73"/>
      <c r="C492" s="73"/>
      <c r="D492" s="73"/>
      <c r="E492" s="73"/>
      <c r="F492" s="73"/>
      <c r="G492" s="75"/>
    </row>
    <row r="493" spans="1:7">
      <c r="A493" s="73"/>
      <c r="B493" s="73"/>
      <c r="C493" s="73"/>
      <c r="D493" s="73"/>
      <c r="E493" s="73"/>
      <c r="F493" s="73"/>
      <c r="G493" s="75"/>
    </row>
    <row r="494" spans="1:7">
      <c r="A494" s="73"/>
      <c r="B494" s="73"/>
      <c r="C494" s="73"/>
      <c r="D494" s="73"/>
      <c r="E494" s="73"/>
      <c r="F494" s="73"/>
      <c r="G494" s="75"/>
    </row>
    <row r="495" spans="1:7">
      <c r="A495" s="73"/>
      <c r="B495" s="73"/>
      <c r="C495" s="73"/>
      <c r="D495" s="73"/>
      <c r="E495" s="73"/>
      <c r="F495" s="73"/>
      <c r="G495" s="75"/>
    </row>
    <row r="496" spans="1:7">
      <c r="A496" s="73"/>
      <c r="B496" s="73"/>
      <c r="C496" s="73"/>
      <c r="D496" s="73"/>
      <c r="E496" s="73"/>
      <c r="F496" s="73"/>
      <c r="G496" s="75"/>
    </row>
    <row r="497" spans="1:7">
      <c r="A497" s="73"/>
      <c r="B497" s="73"/>
      <c r="C497" s="73"/>
      <c r="D497" s="73"/>
      <c r="E497" s="73"/>
      <c r="F497" s="73"/>
      <c r="G497" s="75"/>
    </row>
    <row r="498" spans="1:7">
      <c r="A498" s="73"/>
      <c r="B498" s="73"/>
      <c r="C498" s="73"/>
      <c r="D498" s="73"/>
      <c r="E498" s="73"/>
      <c r="F498" s="73"/>
      <c r="G498" s="75"/>
    </row>
    <row r="499" spans="1:7">
      <c r="A499" s="73"/>
      <c r="B499" s="73"/>
      <c r="C499" s="73"/>
      <c r="D499" s="73"/>
      <c r="E499" s="73"/>
      <c r="F499" s="73"/>
      <c r="G499" s="75"/>
    </row>
    <row r="500" spans="1:7">
      <c r="A500" s="73"/>
      <c r="B500" s="73"/>
      <c r="C500" s="73"/>
      <c r="D500" s="73"/>
      <c r="E500" s="73"/>
      <c r="F500" s="73"/>
      <c r="G500" s="75"/>
    </row>
    <row r="501" spans="1:7">
      <c r="A501" s="73"/>
      <c r="B501" s="73"/>
      <c r="C501" s="73"/>
      <c r="D501" s="73"/>
      <c r="E501" s="73"/>
      <c r="F501" s="73"/>
      <c r="G501" s="75"/>
    </row>
    <row r="502" spans="1:7">
      <c r="A502" s="73"/>
      <c r="B502" s="73"/>
      <c r="C502" s="73"/>
      <c r="D502" s="73"/>
      <c r="E502" s="73"/>
      <c r="F502" s="73"/>
      <c r="G502" s="75"/>
    </row>
    <row r="503" spans="1:7">
      <c r="A503" s="73"/>
      <c r="B503" s="73"/>
      <c r="C503" s="73"/>
      <c r="D503" s="73"/>
      <c r="E503" s="73"/>
      <c r="F503" s="73"/>
      <c r="G503" s="75"/>
    </row>
    <row r="504" spans="1:7">
      <c r="A504" s="73"/>
      <c r="B504" s="73"/>
      <c r="C504" s="73"/>
      <c r="D504" s="73"/>
      <c r="E504" s="73"/>
      <c r="F504" s="73"/>
      <c r="G504" s="75"/>
    </row>
    <row r="505" spans="1:7">
      <c r="A505" s="73"/>
      <c r="B505" s="73"/>
      <c r="C505" s="73"/>
      <c r="D505" s="73"/>
      <c r="E505" s="73"/>
      <c r="F505" s="73"/>
      <c r="G505" s="75"/>
    </row>
    <row r="506" spans="1:7">
      <c r="A506" s="73"/>
      <c r="B506" s="73"/>
      <c r="C506" s="73"/>
      <c r="D506" s="73"/>
      <c r="E506" s="73"/>
      <c r="F506" s="73"/>
      <c r="G506" s="75"/>
    </row>
    <row r="507" spans="1:7">
      <c r="A507" s="73"/>
      <c r="B507" s="73"/>
      <c r="C507" s="73"/>
      <c r="D507" s="73"/>
      <c r="E507" s="73"/>
      <c r="F507" s="73"/>
      <c r="G507" s="75"/>
    </row>
    <row r="508" spans="1:7">
      <c r="A508" s="73"/>
      <c r="B508" s="73"/>
      <c r="C508" s="73"/>
      <c r="D508" s="73"/>
      <c r="E508" s="73"/>
      <c r="F508" s="73"/>
      <c r="G508" s="75"/>
    </row>
    <row r="509" spans="1:7">
      <c r="A509" s="73"/>
      <c r="B509" s="73"/>
      <c r="C509" s="73"/>
      <c r="D509" s="73"/>
      <c r="E509" s="73"/>
      <c r="F509" s="73"/>
      <c r="G509" s="75"/>
    </row>
    <row r="510" spans="1:7">
      <c r="A510" s="73"/>
      <c r="B510" s="73"/>
      <c r="C510" s="73"/>
      <c r="D510" s="73"/>
      <c r="E510" s="73"/>
      <c r="F510" s="73"/>
      <c r="G510" s="75"/>
    </row>
    <row r="511" spans="1:7">
      <c r="A511" s="73"/>
      <c r="B511" s="73"/>
      <c r="C511" s="73"/>
      <c r="D511" s="73"/>
      <c r="E511" s="73"/>
      <c r="F511" s="73"/>
      <c r="G511" s="75"/>
    </row>
    <row r="512" spans="1:7">
      <c r="A512" s="73"/>
      <c r="B512" s="73"/>
      <c r="C512" s="73"/>
      <c r="D512" s="73"/>
      <c r="E512" s="73"/>
      <c r="F512" s="73"/>
      <c r="G512" s="75"/>
    </row>
    <row r="513" spans="1:7">
      <c r="A513" s="73"/>
      <c r="B513" s="73"/>
      <c r="C513" s="73"/>
      <c r="D513" s="73"/>
      <c r="E513" s="73"/>
      <c r="F513" s="73"/>
      <c r="G513" s="75"/>
    </row>
    <row r="514" spans="1:7">
      <c r="A514" s="73"/>
      <c r="B514" s="73"/>
      <c r="C514" s="73"/>
      <c r="D514" s="73"/>
      <c r="E514" s="73"/>
      <c r="F514" s="73"/>
      <c r="G514" s="75"/>
    </row>
    <row r="515" spans="1:7">
      <c r="A515" s="73"/>
      <c r="B515" s="73"/>
      <c r="C515" s="73"/>
      <c r="D515" s="73"/>
      <c r="E515" s="73"/>
      <c r="F515" s="73"/>
      <c r="G515" s="75"/>
    </row>
    <row r="516" spans="1:7">
      <c r="A516" s="73"/>
      <c r="B516" s="73"/>
      <c r="C516" s="73"/>
      <c r="D516" s="73"/>
      <c r="E516" s="73"/>
      <c r="F516" s="73"/>
      <c r="G516" s="75"/>
    </row>
    <row r="517" spans="1:7">
      <c r="A517" s="73"/>
      <c r="B517" s="73"/>
      <c r="C517" s="73"/>
      <c r="D517" s="73"/>
      <c r="E517" s="73"/>
      <c r="F517" s="73"/>
      <c r="G517" s="75"/>
    </row>
    <row r="518" spans="1:7">
      <c r="A518" s="73"/>
      <c r="B518" s="73"/>
      <c r="C518" s="73"/>
      <c r="D518" s="73"/>
      <c r="E518" s="73"/>
      <c r="F518" s="73"/>
      <c r="G518" s="75"/>
    </row>
    <row r="519" spans="1:7">
      <c r="A519" s="73"/>
      <c r="B519" s="73"/>
      <c r="C519" s="73"/>
      <c r="D519" s="73"/>
      <c r="E519" s="73"/>
      <c r="F519" s="73"/>
      <c r="G519" s="75"/>
    </row>
    <row r="520" spans="1:7">
      <c r="A520" s="73"/>
      <c r="B520" s="73"/>
      <c r="C520" s="73"/>
      <c r="D520" s="73"/>
      <c r="E520" s="73"/>
      <c r="F520" s="73"/>
      <c r="G520" s="75"/>
    </row>
    <row r="521" spans="1:7">
      <c r="A521" s="73"/>
      <c r="B521" s="73"/>
      <c r="C521" s="73"/>
      <c r="D521" s="73"/>
      <c r="E521" s="73"/>
      <c r="F521" s="73"/>
      <c r="G521" s="75"/>
    </row>
    <row r="522" spans="1:7">
      <c r="A522" s="73"/>
      <c r="B522" s="73"/>
      <c r="C522" s="73"/>
      <c r="D522" s="73"/>
      <c r="E522" s="73"/>
      <c r="F522" s="73"/>
      <c r="G522" s="75"/>
    </row>
    <row r="523" spans="1:7">
      <c r="A523" s="73"/>
      <c r="B523" s="73"/>
      <c r="C523" s="73"/>
      <c r="D523" s="73"/>
      <c r="E523" s="73"/>
      <c r="F523" s="73"/>
      <c r="G523" s="75"/>
    </row>
    <row r="524" spans="1:7">
      <c r="A524" s="73"/>
      <c r="B524" s="73"/>
      <c r="C524" s="73"/>
      <c r="D524" s="73"/>
      <c r="E524" s="73"/>
      <c r="F524" s="73"/>
      <c r="G524" s="75"/>
    </row>
    <row r="525" spans="1:7">
      <c r="A525" s="73"/>
      <c r="B525" s="73"/>
      <c r="C525" s="73"/>
      <c r="D525" s="73"/>
      <c r="E525" s="73"/>
      <c r="F525" s="73"/>
      <c r="G525" s="75"/>
    </row>
    <row r="526" spans="1:7">
      <c r="A526" s="73"/>
      <c r="B526" s="73"/>
      <c r="C526" s="73"/>
      <c r="D526" s="73"/>
      <c r="E526" s="73"/>
      <c r="F526" s="73"/>
      <c r="G526" s="75"/>
    </row>
    <row r="527" spans="1:7">
      <c r="A527" s="73"/>
      <c r="B527" s="73"/>
      <c r="C527" s="73"/>
      <c r="D527" s="73"/>
      <c r="E527" s="73"/>
      <c r="F527" s="73"/>
      <c r="G527" s="75"/>
    </row>
    <row r="528" spans="1:7">
      <c r="A528" s="73"/>
      <c r="B528" s="73"/>
      <c r="C528" s="73"/>
      <c r="D528" s="73"/>
      <c r="E528" s="73"/>
      <c r="F528" s="73"/>
      <c r="G528" s="75"/>
    </row>
    <row r="529" spans="1:7">
      <c r="A529" s="73"/>
      <c r="B529" s="73"/>
      <c r="C529" s="73"/>
      <c r="D529" s="73"/>
      <c r="E529" s="73"/>
      <c r="F529" s="73"/>
      <c r="G529" s="75"/>
    </row>
    <row r="530" spans="1:7">
      <c r="A530" s="73"/>
      <c r="B530" s="73"/>
      <c r="C530" s="73"/>
      <c r="D530" s="73"/>
      <c r="E530" s="73"/>
      <c r="F530" s="73"/>
      <c r="G530" s="75"/>
    </row>
    <row r="531" spans="1:7">
      <c r="A531" s="73"/>
      <c r="B531" s="73"/>
      <c r="C531" s="73"/>
      <c r="D531" s="73"/>
      <c r="E531" s="73"/>
      <c r="F531" s="73"/>
      <c r="G531" s="75"/>
    </row>
    <row r="532" spans="1:7">
      <c r="A532" s="73"/>
      <c r="B532" s="73"/>
      <c r="C532" s="73"/>
      <c r="D532" s="73"/>
      <c r="E532" s="73"/>
      <c r="F532" s="73"/>
      <c r="G532" s="75"/>
    </row>
    <row r="533" spans="1:7">
      <c r="A533" s="73"/>
      <c r="B533" s="73"/>
      <c r="C533" s="73"/>
      <c r="D533" s="73"/>
      <c r="E533" s="73"/>
      <c r="F533" s="73"/>
      <c r="G533" s="75"/>
    </row>
    <row r="534" spans="1:7">
      <c r="A534" s="73"/>
      <c r="B534" s="73"/>
      <c r="C534" s="73"/>
      <c r="D534" s="73"/>
      <c r="E534" s="73"/>
      <c r="F534" s="73"/>
      <c r="G534" s="75"/>
    </row>
    <row r="535" spans="1:7">
      <c r="A535" s="73"/>
      <c r="B535" s="73"/>
      <c r="C535" s="73"/>
      <c r="D535" s="73"/>
      <c r="E535" s="73"/>
      <c r="F535" s="73"/>
      <c r="G535" s="75"/>
    </row>
    <row r="536" spans="1:7">
      <c r="A536" s="73"/>
      <c r="B536" s="73"/>
      <c r="C536" s="73"/>
      <c r="D536" s="73"/>
      <c r="E536" s="73"/>
      <c r="F536" s="73"/>
      <c r="G536" s="75"/>
    </row>
    <row r="537" spans="1:7">
      <c r="A537" s="73"/>
      <c r="B537" s="73"/>
      <c r="C537" s="73"/>
      <c r="D537" s="73"/>
      <c r="E537" s="73"/>
      <c r="F537" s="73"/>
      <c r="G537" s="75"/>
    </row>
    <row r="538" spans="1:7">
      <c r="A538" s="73"/>
      <c r="B538" s="73"/>
      <c r="C538" s="73"/>
      <c r="D538" s="73"/>
      <c r="E538" s="73"/>
      <c r="F538" s="73"/>
      <c r="G538" s="75"/>
    </row>
    <row r="539" spans="1:7">
      <c r="A539" s="73"/>
      <c r="B539" s="73"/>
      <c r="C539" s="73"/>
      <c r="D539" s="73"/>
      <c r="E539" s="73"/>
      <c r="F539" s="73"/>
      <c r="G539" s="75"/>
    </row>
    <row r="540" spans="1:7">
      <c r="A540" s="73"/>
      <c r="B540" s="73"/>
      <c r="C540" s="73"/>
      <c r="D540" s="73"/>
      <c r="E540" s="73"/>
      <c r="F540" s="73"/>
      <c r="G540" s="75"/>
    </row>
    <row r="541" spans="1:7">
      <c r="A541" s="73"/>
      <c r="B541" s="73"/>
      <c r="C541" s="73"/>
      <c r="D541" s="73"/>
      <c r="E541" s="73"/>
      <c r="F541" s="73"/>
      <c r="G541" s="75"/>
    </row>
    <row r="542" spans="1:7">
      <c r="A542" s="73"/>
      <c r="B542" s="73"/>
      <c r="C542" s="73"/>
      <c r="D542" s="73"/>
      <c r="E542" s="73"/>
      <c r="F542" s="73"/>
      <c r="G542" s="75"/>
    </row>
    <row r="543" spans="1:7">
      <c r="A543" s="73"/>
      <c r="B543" s="73"/>
      <c r="C543" s="73"/>
      <c r="D543" s="73"/>
      <c r="E543" s="73"/>
      <c r="F543" s="73"/>
      <c r="G543" s="75"/>
    </row>
    <row r="544" spans="1:7">
      <c r="A544" s="73"/>
      <c r="B544" s="73"/>
      <c r="C544" s="73"/>
      <c r="D544" s="73"/>
      <c r="E544" s="73"/>
      <c r="F544" s="73"/>
      <c r="G544" s="75"/>
    </row>
    <row r="545" spans="1:7">
      <c r="A545" s="73"/>
      <c r="B545" s="73"/>
      <c r="C545" s="73"/>
      <c r="D545" s="73"/>
      <c r="E545" s="73"/>
      <c r="F545" s="73"/>
      <c r="G545" s="75"/>
    </row>
    <row r="546" spans="1:7">
      <c r="A546" s="73"/>
      <c r="B546" s="73"/>
      <c r="C546" s="73"/>
      <c r="D546" s="73"/>
      <c r="E546" s="73"/>
      <c r="F546" s="73"/>
      <c r="G546" s="75"/>
    </row>
    <row r="547" spans="1:7">
      <c r="A547" s="73"/>
      <c r="B547" s="73"/>
      <c r="C547" s="73"/>
      <c r="D547" s="73"/>
      <c r="E547" s="73"/>
      <c r="F547" s="73"/>
      <c r="G547" s="75"/>
    </row>
    <row r="548" spans="1:7">
      <c r="A548" s="73"/>
      <c r="B548" s="73"/>
      <c r="C548" s="73"/>
      <c r="D548" s="73"/>
      <c r="E548" s="73"/>
      <c r="F548" s="73"/>
      <c r="G548" s="75"/>
    </row>
    <row r="549" spans="1:7">
      <c r="A549" s="73"/>
      <c r="B549" s="73"/>
      <c r="C549" s="73"/>
      <c r="D549" s="73"/>
      <c r="E549" s="73"/>
      <c r="F549" s="73"/>
      <c r="G549" s="75"/>
    </row>
    <row r="550" spans="1:7">
      <c r="A550" s="73"/>
      <c r="B550" s="73"/>
      <c r="C550" s="73"/>
      <c r="D550" s="73"/>
      <c r="E550" s="73"/>
      <c r="F550" s="73"/>
      <c r="G550" s="75"/>
    </row>
    <row r="551" spans="1:7">
      <c r="A551" s="73"/>
      <c r="B551" s="73"/>
      <c r="C551" s="73"/>
      <c r="D551" s="73"/>
      <c r="E551" s="73"/>
      <c r="F551" s="73"/>
      <c r="G551" s="75"/>
    </row>
    <row r="552" spans="1:7">
      <c r="A552" s="73"/>
      <c r="B552" s="73"/>
      <c r="C552" s="73"/>
      <c r="D552" s="73"/>
      <c r="E552" s="73"/>
      <c r="F552" s="73"/>
      <c r="G552" s="75"/>
    </row>
    <row r="553" spans="1:7">
      <c r="A553" s="73"/>
      <c r="B553" s="73"/>
      <c r="C553" s="73"/>
      <c r="D553" s="73"/>
      <c r="E553" s="73"/>
      <c r="F553" s="73"/>
      <c r="G553" s="75"/>
    </row>
    <row r="554" spans="1:7">
      <c r="A554" s="73"/>
      <c r="B554" s="73"/>
      <c r="C554" s="73"/>
      <c r="D554" s="73"/>
      <c r="E554" s="73"/>
      <c r="F554" s="73"/>
      <c r="G554" s="75"/>
    </row>
    <row r="555" spans="1:7">
      <c r="A555" s="73"/>
      <c r="B555" s="73"/>
      <c r="C555" s="73"/>
      <c r="D555" s="73"/>
      <c r="E555" s="73"/>
      <c r="F555" s="73"/>
      <c r="G555" s="75"/>
    </row>
    <row r="556" spans="1:7">
      <c r="A556" s="73"/>
      <c r="B556" s="73"/>
      <c r="C556" s="73"/>
      <c r="D556" s="73"/>
      <c r="E556" s="73"/>
      <c r="F556" s="73"/>
      <c r="G556" s="75"/>
    </row>
    <row r="557" spans="1:7">
      <c r="A557" s="73"/>
      <c r="B557" s="73"/>
      <c r="C557" s="73"/>
      <c r="D557" s="73"/>
      <c r="E557" s="73"/>
      <c r="F557" s="73"/>
      <c r="G557" s="75"/>
    </row>
    <row r="558" spans="1:7">
      <c r="A558" s="73"/>
      <c r="B558" s="73"/>
      <c r="C558" s="73"/>
      <c r="D558" s="73"/>
      <c r="E558" s="73"/>
      <c r="F558" s="73"/>
      <c r="G558" s="75"/>
    </row>
    <row r="559" spans="1:7">
      <c r="A559" s="73"/>
      <c r="B559" s="73"/>
      <c r="C559" s="73"/>
      <c r="D559" s="73"/>
      <c r="E559" s="73"/>
      <c r="F559" s="73"/>
      <c r="G559" s="75"/>
    </row>
    <row r="560" spans="1:7">
      <c r="A560" s="73"/>
      <c r="B560" s="73"/>
      <c r="C560" s="73"/>
      <c r="D560" s="73"/>
      <c r="E560" s="73"/>
      <c r="F560" s="73"/>
      <c r="G560" s="75"/>
    </row>
    <row r="561" spans="1:7">
      <c r="A561" s="73"/>
      <c r="B561" s="73"/>
      <c r="C561" s="73"/>
      <c r="D561" s="73"/>
      <c r="E561" s="73"/>
      <c r="F561" s="73"/>
      <c r="G561" s="75"/>
    </row>
    <row r="562" spans="1:7">
      <c r="A562" s="73"/>
      <c r="B562" s="73"/>
      <c r="C562" s="73"/>
      <c r="D562" s="73"/>
      <c r="E562" s="73"/>
      <c r="F562" s="73"/>
      <c r="G562" s="75"/>
    </row>
    <row r="563" spans="1:7">
      <c r="A563" s="73"/>
      <c r="B563" s="73"/>
      <c r="C563" s="73"/>
      <c r="D563" s="73"/>
      <c r="E563" s="73"/>
      <c r="F563" s="73"/>
      <c r="G563" s="75"/>
    </row>
    <row r="564" spans="1:7">
      <c r="A564" s="73"/>
      <c r="B564" s="73"/>
      <c r="C564" s="73"/>
      <c r="D564" s="73"/>
      <c r="E564" s="73"/>
      <c r="F564" s="73"/>
      <c r="G564" s="75"/>
    </row>
    <row r="565" spans="1:7">
      <c r="A565" s="73"/>
      <c r="B565" s="73"/>
      <c r="C565" s="73"/>
      <c r="D565" s="73"/>
      <c r="E565" s="73"/>
      <c r="F565" s="73"/>
      <c r="G565" s="75"/>
    </row>
    <row r="566" spans="1:7">
      <c r="A566" s="73"/>
      <c r="B566" s="73"/>
      <c r="C566" s="73"/>
      <c r="D566" s="73"/>
      <c r="E566" s="73"/>
      <c r="F566" s="73"/>
      <c r="G566" s="75"/>
    </row>
    <row r="567" spans="1:7">
      <c r="A567" s="73"/>
      <c r="B567" s="73"/>
      <c r="C567" s="73"/>
      <c r="D567" s="73"/>
      <c r="E567" s="73"/>
      <c r="F567" s="73"/>
      <c r="G567" s="75"/>
    </row>
    <row r="568" spans="1:7">
      <c r="A568" s="73"/>
      <c r="B568" s="73"/>
      <c r="C568" s="73"/>
      <c r="D568" s="73"/>
      <c r="E568" s="73"/>
      <c r="F568" s="73"/>
      <c r="G568" s="75"/>
    </row>
    <row r="569" spans="1:7">
      <c r="A569" s="73"/>
      <c r="B569" s="73"/>
      <c r="C569" s="73"/>
      <c r="D569" s="73"/>
      <c r="E569" s="73"/>
      <c r="F569" s="73"/>
      <c r="G569" s="75"/>
    </row>
    <row r="570" spans="1:7">
      <c r="A570" s="73"/>
      <c r="B570" s="73"/>
      <c r="C570" s="73"/>
      <c r="D570" s="73"/>
      <c r="E570" s="73"/>
      <c r="F570" s="73"/>
      <c r="G570" s="75"/>
    </row>
    <row r="571" spans="1:7">
      <c r="A571" s="73"/>
      <c r="B571" s="73"/>
      <c r="C571" s="73"/>
      <c r="D571" s="73"/>
      <c r="E571" s="73"/>
      <c r="F571" s="73"/>
      <c r="G571" s="75"/>
    </row>
    <row r="572" spans="1:7">
      <c r="A572" s="73"/>
      <c r="B572" s="73"/>
      <c r="C572" s="73"/>
      <c r="D572" s="73"/>
      <c r="E572" s="73"/>
      <c r="F572" s="73"/>
      <c r="G572" s="75"/>
    </row>
    <row r="573" spans="1:7">
      <c r="A573" s="73"/>
      <c r="B573" s="73"/>
      <c r="C573" s="73"/>
      <c r="D573" s="73"/>
      <c r="E573" s="73"/>
      <c r="F573" s="73"/>
      <c r="G573" s="75"/>
    </row>
    <row r="574" spans="1:7">
      <c r="A574" s="73"/>
      <c r="B574" s="73"/>
      <c r="C574" s="73"/>
      <c r="D574" s="73"/>
      <c r="E574" s="73"/>
      <c r="F574" s="73"/>
      <c r="G574" s="75"/>
    </row>
    <row r="575" spans="1:7">
      <c r="A575" s="73"/>
      <c r="B575" s="73"/>
      <c r="C575" s="73"/>
      <c r="D575" s="73"/>
      <c r="E575" s="73"/>
      <c r="F575" s="73"/>
      <c r="G575" s="75"/>
    </row>
    <row r="576" spans="1:7">
      <c r="A576" s="73"/>
      <c r="B576" s="73"/>
      <c r="C576" s="73"/>
      <c r="D576" s="73"/>
      <c r="E576" s="73"/>
      <c r="F576" s="73"/>
      <c r="G576" s="75"/>
    </row>
    <row r="577" spans="1:7">
      <c r="A577" s="73"/>
      <c r="B577" s="73"/>
      <c r="C577" s="73"/>
      <c r="D577" s="73"/>
      <c r="E577" s="73"/>
      <c r="F577" s="73"/>
      <c r="G577" s="75"/>
    </row>
    <row r="578" spans="1:7">
      <c r="A578" s="73"/>
      <c r="B578" s="73"/>
      <c r="C578" s="73"/>
      <c r="D578" s="73"/>
      <c r="E578" s="73"/>
      <c r="F578" s="73"/>
      <c r="G578" s="75"/>
    </row>
    <row r="579" spans="1:7">
      <c r="A579" s="73"/>
      <c r="B579" s="73"/>
      <c r="C579" s="73"/>
      <c r="D579" s="73"/>
      <c r="E579" s="73"/>
      <c r="F579" s="73"/>
      <c r="G579" s="75"/>
    </row>
    <row r="580" spans="1:7">
      <c r="A580" s="73"/>
      <c r="B580" s="73"/>
      <c r="C580" s="73"/>
      <c r="D580" s="73"/>
      <c r="E580" s="73"/>
      <c r="F580" s="73"/>
      <c r="G580" s="75"/>
    </row>
    <row r="581" spans="1:7">
      <c r="A581" s="73"/>
      <c r="B581" s="73"/>
      <c r="C581" s="73"/>
      <c r="D581" s="73"/>
      <c r="E581" s="73"/>
      <c r="F581" s="73"/>
      <c r="G581" s="75"/>
    </row>
    <row r="582" spans="1:7">
      <c r="A582" s="73"/>
      <c r="B582" s="73"/>
      <c r="C582" s="73"/>
      <c r="D582" s="73"/>
      <c r="E582" s="73"/>
      <c r="F582" s="73"/>
      <c r="G582" s="75"/>
    </row>
    <row r="583" spans="1:7">
      <c r="A583" s="73"/>
      <c r="B583" s="73"/>
      <c r="C583" s="73"/>
      <c r="D583" s="73"/>
      <c r="E583" s="73"/>
      <c r="F583" s="73"/>
      <c r="G583" s="75"/>
    </row>
    <row r="584" spans="1:7">
      <c r="A584" s="73"/>
      <c r="B584" s="73"/>
      <c r="C584" s="73"/>
      <c r="D584" s="73"/>
      <c r="E584" s="73"/>
      <c r="F584" s="73"/>
      <c r="G584" s="75"/>
    </row>
    <row r="585" spans="1:7">
      <c r="A585" s="73"/>
      <c r="B585" s="73"/>
      <c r="C585" s="73"/>
      <c r="D585" s="73"/>
      <c r="E585" s="73"/>
      <c r="F585" s="73"/>
      <c r="G585" s="75"/>
    </row>
    <row r="586" spans="1:7">
      <c r="A586" s="73"/>
      <c r="B586" s="73"/>
      <c r="C586" s="73"/>
      <c r="D586" s="73"/>
      <c r="E586" s="73"/>
      <c r="F586" s="73"/>
      <c r="G586" s="75"/>
    </row>
    <row r="587" spans="1:7">
      <c r="A587" s="73"/>
      <c r="B587" s="73"/>
      <c r="C587" s="73"/>
      <c r="D587" s="73"/>
      <c r="E587" s="73"/>
      <c r="F587" s="73"/>
      <c r="G587" s="75"/>
    </row>
    <row r="588" spans="1:7">
      <c r="A588" s="73"/>
      <c r="B588" s="73"/>
      <c r="C588" s="73"/>
      <c r="D588" s="73"/>
      <c r="E588" s="73"/>
      <c r="F588" s="73"/>
      <c r="G588" s="75"/>
    </row>
    <row r="589" spans="1:7">
      <c r="A589" s="73"/>
      <c r="B589" s="73"/>
      <c r="C589" s="73"/>
      <c r="D589" s="73"/>
      <c r="E589" s="73"/>
      <c r="F589" s="73"/>
      <c r="G589" s="75"/>
    </row>
    <row r="590" spans="1:7">
      <c r="A590" s="73"/>
      <c r="B590" s="73"/>
      <c r="C590" s="73"/>
      <c r="D590" s="73"/>
      <c r="E590" s="73"/>
      <c r="F590" s="73"/>
      <c r="G590" s="75"/>
    </row>
    <row r="591" spans="1:7">
      <c r="A591" s="73"/>
      <c r="B591" s="73"/>
      <c r="C591" s="73"/>
      <c r="D591" s="73"/>
      <c r="E591" s="73"/>
      <c r="F591" s="73"/>
      <c r="G591" s="75"/>
    </row>
    <row r="592" spans="1:7">
      <c r="A592" s="73"/>
      <c r="B592" s="73"/>
      <c r="C592" s="73"/>
      <c r="D592" s="73"/>
      <c r="E592" s="73"/>
      <c r="F592" s="73"/>
      <c r="G592" s="75"/>
    </row>
    <row r="593" spans="1:7">
      <c r="A593" s="73"/>
      <c r="B593" s="73"/>
      <c r="C593" s="73"/>
      <c r="D593" s="73"/>
      <c r="E593" s="73"/>
      <c r="F593" s="73"/>
      <c r="G593" s="75"/>
    </row>
    <row r="594" spans="1:7">
      <c r="A594" s="73"/>
      <c r="B594" s="73"/>
      <c r="C594" s="73"/>
      <c r="D594" s="73"/>
      <c r="E594" s="73"/>
      <c r="F594" s="73"/>
      <c r="G594" s="75"/>
    </row>
    <row r="595" spans="1:7">
      <c r="A595" s="73"/>
      <c r="B595" s="73"/>
      <c r="C595" s="73"/>
      <c r="D595" s="73"/>
      <c r="E595" s="73"/>
      <c r="F595" s="73"/>
      <c r="G595" s="75"/>
    </row>
    <row r="596" spans="1:7">
      <c r="A596" s="73"/>
      <c r="B596" s="73"/>
      <c r="C596" s="73"/>
      <c r="D596" s="73"/>
      <c r="E596" s="73"/>
      <c r="F596" s="73"/>
      <c r="G596" s="75"/>
    </row>
    <row r="597" spans="1:7">
      <c r="A597" s="73"/>
      <c r="B597" s="73"/>
      <c r="C597" s="73"/>
      <c r="D597" s="73"/>
      <c r="E597" s="73"/>
      <c r="F597" s="73"/>
      <c r="G597" s="75"/>
    </row>
    <row r="598" spans="1:7">
      <c r="A598" s="73"/>
      <c r="B598" s="73"/>
      <c r="C598" s="73"/>
      <c r="D598" s="73"/>
      <c r="E598" s="73"/>
      <c r="F598" s="73"/>
      <c r="G598" s="75"/>
    </row>
    <row r="599" spans="1:7">
      <c r="A599" s="73"/>
      <c r="B599" s="73"/>
      <c r="C599" s="73"/>
      <c r="D599" s="73"/>
      <c r="E599" s="73"/>
      <c r="F599" s="73"/>
      <c r="G599" s="75"/>
    </row>
    <row r="600" spans="1:7">
      <c r="A600" s="73"/>
      <c r="B600" s="73"/>
      <c r="C600" s="73"/>
      <c r="D600" s="73"/>
      <c r="E600" s="73"/>
      <c r="F600" s="73"/>
      <c r="G600" s="75"/>
    </row>
    <row r="601" spans="1:7">
      <c r="A601" s="73"/>
      <c r="B601" s="73"/>
      <c r="C601" s="73"/>
      <c r="D601" s="73"/>
      <c r="E601" s="73"/>
      <c r="F601" s="73"/>
      <c r="G601" s="75"/>
    </row>
    <row r="602" spans="1:7">
      <c r="A602" s="73"/>
      <c r="B602" s="73"/>
      <c r="C602" s="73"/>
      <c r="D602" s="73"/>
      <c r="E602" s="73"/>
      <c r="F602" s="73"/>
      <c r="G602" s="75"/>
    </row>
    <row r="603" spans="1:7">
      <c r="A603" s="73"/>
      <c r="B603" s="73"/>
      <c r="C603" s="73"/>
      <c r="D603" s="73"/>
      <c r="E603" s="73"/>
      <c r="F603" s="73"/>
      <c r="G603" s="75"/>
    </row>
    <row r="604" spans="1:7">
      <c r="A604" s="73"/>
      <c r="B604" s="73"/>
      <c r="C604" s="73"/>
      <c r="D604" s="73"/>
      <c r="E604" s="73"/>
      <c r="F604" s="73"/>
      <c r="G604" s="75"/>
    </row>
    <row r="605" spans="1:7">
      <c r="A605" s="73"/>
      <c r="B605" s="73"/>
      <c r="C605" s="73"/>
      <c r="D605" s="73"/>
      <c r="E605" s="73"/>
      <c r="F605" s="73"/>
      <c r="G605" s="75"/>
    </row>
    <row r="606" spans="1:7">
      <c r="A606" s="73"/>
      <c r="B606" s="73"/>
      <c r="C606" s="73"/>
      <c r="D606" s="73"/>
      <c r="E606" s="73"/>
      <c r="F606" s="73"/>
      <c r="G606" s="75"/>
    </row>
    <row r="607" spans="1:7">
      <c r="A607" s="73"/>
      <c r="B607" s="73"/>
      <c r="C607" s="73"/>
      <c r="D607" s="73"/>
      <c r="E607" s="73"/>
      <c r="F607" s="73"/>
      <c r="G607" s="75"/>
    </row>
    <row r="608" spans="1:7">
      <c r="A608" s="73"/>
      <c r="B608" s="73"/>
      <c r="C608" s="73"/>
      <c r="D608" s="73"/>
      <c r="E608" s="73"/>
      <c r="F608" s="73"/>
      <c r="G608" s="75"/>
    </row>
    <row r="609" spans="1:7">
      <c r="A609" s="73"/>
      <c r="B609" s="73"/>
      <c r="C609" s="73"/>
      <c r="D609" s="73"/>
      <c r="E609" s="73"/>
      <c r="F609" s="73"/>
      <c r="G609" s="75"/>
    </row>
    <row r="610" spans="1:7">
      <c r="A610" s="73"/>
      <c r="B610" s="73"/>
      <c r="C610" s="73"/>
      <c r="D610" s="73"/>
      <c r="E610" s="73"/>
      <c r="F610" s="73"/>
      <c r="G610" s="75"/>
    </row>
    <row r="611" spans="1:7">
      <c r="A611" s="73"/>
      <c r="B611" s="73"/>
      <c r="C611" s="73"/>
      <c r="D611" s="73"/>
      <c r="E611" s="73"/>
      <c r="F611" s="73"/>
      <c r="G611" s="75"/>
    </row>
    <row r="612" spans="1:7">
      <c r="A612" s="73"/>
      <c r="B612" s="73"/>
      <c r="C612" s="73"/>
      <c r="D612" s="73"/>
      <c r="E612" s="73"/>
      <c r="F612" s="73"/>
      <c r="G612" s="75"/>
    </row>
    <row r="613" spans="1:7">
      <c r="A613" s="73"/>
      <c r="B613" s="73"/>
      <c r="C613" s="73"/>
      <c r="D613" s="73"/>
      <c r="E613" s="73"/>
      <c r="F613" s="73"/>
      <c r="G613" s="75"/>
    </row>
    <row r="614" spans="1:7">
      <c r="A614" s="73"/>
      <c r="B614" s="73"/>
      <c r="C614" s="73"/>
      <c r="D614" s="73"/>
      <c r="E614" s="73"/>
      <c r="F614" s="73"/>
      <c r="G614" s="75"/>
    </row>
    <row r="615" spans="1:7">
      <c r="A615" s="73"/>
      <c r="B615" s="73"/>
      <c r="C615" s="73"/>
      <c r="D615" s="73"/>
      <c r="E615" s="73"/>
      <c r="F615" s="73"/>
      <c r="G615" s="75"/>
    </row>
    <row r="616" spans="1:7">
      <c r="A616" s="73"/>
      <c r="B616" s="73"/>
      <c r="C616" s="73"/>
      <c r="D616" s="73"/>
      <c r="E616" s="73"/>
      <c r="F616" s="73"/>
      <c r="G616" s="75"/>
    </row>
    <row r="617" spans="1:7">
      <c r="A617" s="73"/>
      <c r="B617" s="73"/>
      <c r="C617" s="73"/>
      <c r="D617" s="73"/>
      <c r="E617" s="73"/>
      <c r="F617" s="73"/>
      <c r="G617" s="75"/>
    </row>
    <row r="618" spans="1:7">
      <c r="A618" s="73"/>
      <c r="B618" s="73"/>
      <c r="C618" s="73"/>
      <c r="D618" s="73"/>
      <c r="E618" s="73"/>
      <c r="F618" s="73"/>
      <c r="G618" s="75"/>
    </row>
    <row r="619" spans="1:7">
      <c r="A619" s="73"/>
      <c r="B619" s="73"/>
      <c r="C619" s="73"/>
      <c r="D619" s="73"/>
      <c r="E619" s="73"/>
      <c r="F619" s="73"/>
      <c r="G619" s="75"/>
    </row>
    <row r="620" spans="1:7">
      <c r="A620" s="73"/>
      <c r="B620" s="73"/>
      <c r="C620" s="73"/>
      <c r="D620" s="73"/>
      <c r="E620" s="73"/>
      <c r="F620" s="73"/>
      <c r="G620" s="75"/>
    </row>
    <row r="621" spans="1:7">
      <c r="A621" s="73"/>
      <c r="B621" s="73"/>
      <c r="C621" s="73"/>
      <c r="D621" s="73"/>
      <c r="E621" s="73"/>
      <c r="F621" s="73"/>
      <c r="G621" s="75"/>
    </row>
    <row r="622" spans="1:7">
      <c r="A622" s="73"/>
      <c r="B622" s="73"/>
      <c r="C622" s="73"/>
      <c r="D622" s="73"/>
      <c r="E622" s="73"/>
      <c r="F622" s="73"/>
      <c r="G622" s="75"/>
    </row>
    <row r="623" spans="1:7">
      <c r="A623" s="73"/>
      <c r="B623" s="73"/>
      <c r="C623" s="73"/>
      <c r="D623" s="73"/>
      <c r="E623" s="73"/>
      <c r="F623" s="73"/>
      <c r="G623" s="75"/>
    </row>
    <row r="624" spans="1:7">
      <c r="A624" s="73"/>
      <c r="B624" s="73"/>
      <c r="C624" s="73"/>
      <c r="D624" s="73"/>
      <c r="E624" s="73"/>
      <c r="F624" s="73"/>
      <c r="G624" s="75"/>
    </row>
    <row r="625" spans="1:7">
      <c r="A625" s="73"/>
      <c r="B625" s="73"/>
      <c r="C625" s="73"/>
      <c r="D625" s="73"/>
      <c r="E625" s="73"/>
      <c r="F625" s="73"/>
      <c r="G625" s="75"/>
    </row>
    <row r="626" spans="1:7">
      <c r="A626" s="73"/>
      <c r="B626" s="73"/>
      <c r="C626" s="73"/>
      <c r="D626" s="73"/>
      <c r="E626" s="73"/>
      <c r="F626" s="73"/>
      <c r="G626" s="75"/>
    </row>
    <row r="627" spans="1:7">
      <c r="A627" s="73"/>
      <c r="B627" s="73"/>
      <c r="C627" s="73"/>
      <c r="D627" s="73"/>
      <c r="E627" s="73"/>
      <c r="F627" s="73"/>
      <c r="G627" s="75"/>
    </row>
    <row r="628" spans="1:7">
      <c r="A628" s="73"/>
      <c r="B628" s="73"/>
      <c r="C628" s="73"/>
      <c r="D628" s="73"/>
      <c r="E628" s="73"/>
      <c r="F628" s="73"/>
      <c r="G628" s="75"/>
    </row>
    <row r="629" spans="1:7">
      <c r="A629" s="73"/>
      <c r="B629" s="73"/>
      <c r="C629" s="73"/>
      <c r="D629" s="73"/>
      <c r="E629" s="73"/>
      <c r="F629" s="73"/>
      <c r="G629" s="75"/>
    </row>
    <row r="630" spans="1:7">
      <c r="A630" s="73"/>
      <c r="B630" s="73"/>
      <c r="C630" s="73"/>
      <c r="D630" s="73"/>
      <c r="E630" s="73"/>
      <c r="F630" s="73"/>
      <c r="G630" s="75"/>
    </row>
    <row r="631" spans="1:7">
      <c r="A631" s="73"/>
      <c r="B631" s="73"/>
      <c r="C631" s="73"/>
      <c r="D631" s="73"/>
      <c r="E631" s="73"/>
      <c r="F631" s="73"/>
      <c r="G631" s="75"/>
    </row>
    <row r="632" spans="1:7">
      <c r="A632" s="73"/>
      <c r="B632" s="73"/>
      <c r="C632" s="73"/>
      <c r="D632" s="73"/>
      <c r="E632" s="73"/>
      <c r="F632" s="73"/>
      <c r="G632" s="75"/>
    </row>
    <row r="633" spans="1:7">
      <c r="A633" s="73"/>
      <c r="B633" s="73"/>
      <c r="C633" s="73"/>
      <c r="D633" s="73"/>
      <c r="E633" s="73"/>
      <c r="F633" s="73"/>
      <c r="G633" s="75"/>
    </row>
    <row r="634" spans="1:7">
      <c r="A634" s="73"/>
      <c r="B634" s="73"/>
      <c r="C634" s="73"/>
      <c r="D634" s="73"/>
      <c r="E634" s="73"/>
      <c r="F634" s="73"/>
      <c r="G634" s="75"/>
    </row>
    <row r="635" spans="1:7">
      <c r="A635" s="73"/>
      <c r="B635" s="73"/>
      <c r="C635" s="73"/>
      <c r="D635" s="73"/>
      <c r="E635" s="73"/>
      <c r="F635" s="73"/>
      <c r="G635" s="75"/>
    </row>
    <row r="636" spans="1:7">
      <c r="A636" s="73"/>
      <c r="B636" s="73"/>
      <c r="C636" s="73"/>
      <c r="D636" s="73"/>
      <c r="E636" s="73"/>
      <c r="F636" s="73"/>
      <c r="G636" s="75"/>
    </row>
    <row r="637" spans="1:7">
      <c r="A637" s="73"/>
      <c r="B637" s="73"/>
      <c r="C637" s="73"/>
      <c r="D637" s="73"/>
      <c r="E637" s="73"/>
      <c r="F637" s="73"/>
      <c r="G637" s="75"/>
    </row>
    <row r="638" spans="1:7">
      <c r="A638" s="73"/>
      <c r="B638" s="73"/>
      <c r="C638" s="73"/>
      <c r="D638" s="73"/>
      <c r="E638" s="73"/>
      <c r="F638" s="73"/>
      <c r="G638" s="75"/>
    </row>
    <row r="639" spans="1:7">
      <c r="A639" s="73"/>
      <c r="B639" s="73"/>
      <c r="C639" s="73"/>
      <c r="D639" s="73"/>
      <c r="E639" s="73"/>
      <c r="F639" s="73"/>
      <c r="G639" s="75"/>
    </row>
    <row r="640" spans="1:7">
      <c r="A640" s="73"/>
      <c r="B640" s="73"/>
      <c r="C640" s="73"/>
      <c r="D640" s="73"/>
      <c r="E640" s="73"/>
      <c r="F640" s="73"/>
      <c r="G640" s="75"/>
    </row>
    <row r="641" spans="1:7">
      <c r="A641" s="73"/>
      <c r="B641" s="73"/>
      <c r="C641" s="73"/>
      <c r="D641" s="73"/>
      <c r="E641" s="73"/>
      <c r="F641" s="73"/>
      <c r="G641" s="75"/>
    </row>
    <row r="642" spans="1:7">
      <c r="A642" s="73"/>
      <c r="B642" s="73"/>
      <c r="C642" s="73"/>
      <c r="D642" s="73"/>
      <c r="E642" s="73"/>
      <c r="F642" s="73"/>
      <c r="G642" s="75"/>
    </row>
    <row r="643" spans="1:7">
      <c r="A643" s="73"/>
      <c r="B643" s="73"/>
      <c r="C643" s="73"/>
      <c r="D643" s="73"/>
      <c r="E643" s="73"/>
      <c r="F643" s="73"/>
      <c r="G643" s="75"/>
    </row>
    <row r="644" spans="1:7">
      <c r="A644" s="73"/>
      <c r="B644" s="73"/>
      <c r="C644" s="73"/>
      <c r="D644" s="73"/>
      <c r="E644" s="73"/>
      <c r="F644" s="73"/>
      <c r="G644" s="75"/>
    </row>
    <row r="645" spans="1:7">
      <c r="A645" s="73"/>
      <c r="B645" s="73"/>
      <c r="C645" s="73"/>
      <c r="D645" s="73"/>
      <c r="E645" s="73"/>
      <c r="F645" s="73"/>
      <c r="G645" s="75"/>
    </row>
    <row r="646" spans="1:7">
      <c r="A646" s="73"/>
      <c r="B646" s="73"/>
      <c r="C646" s="73"/>
      <c r="D646" s="73"/>
      <c r="E646" s="73"/>
      <c r="F646" s="73"/>
      <c r="G646" s="75"/>
    </row>
    <row r="647" spans="1:7">
      <c r="A647" s="73"/>
      <c r="B647" s="73"/>
      <c r="C647" s="73"/>
      <c r="D647" s="73"/>
      <c r="E647" s="73"/>
      <c r="F647" s="73"/>
      <c r="G647" s="75"/>
    </row>
    <row r="648" spans="1:7">
      <c r="A648" s="73"/>
      <c r="B648" s="73"/>
      <c r="C648" s="73"/>
      <c r="D648" s="73"/>
      <c r="E648" s="73"/>
      <c r="F648" s="73"/>
      <c r="G648" s="75"/>
    </row>
    <row r="649" spans="1:7">
      <c r="A649" s="73"/>
      <c r="B649" s="73"/>
      <c r="C649" s="73"/>
      <c r="D649" s="73"/>
      <c r="E649" s="73"/>
      <c r="F649" s="73"/>
      <c r="G649" s="75"/>
    </row>
    <row r="650" spans="1:7">
      <c r="A650" s="73"/>
      <c r="B650" s="73"/>
      <c r="C650" s="73"/>
      <c r="D650" s="73"/>
      <c r="E650" s="73"/>
      <c r="F650" s="73"/>
      <c r="G650" s="75"/>
    </row>
    <row r="651" spans="1:7">
      <c r="A651" s="73"/>
      <c r="B651" s="73"/>
      <c r="C651" s="73"/>
      <c r="D651" s="73"/>
      <c r="E651" s="73"/>
      <c r="F651" s="73"/>
      <c r="G651" s="75"/>
    </row>
    <row r="652" spans="1:7">
      <c r="A652" s="73"/>
      <c r="B652" s="73"/>
      <c r="C652" s="73"/>
      <c r="D652" s="73"/>
      <c r="E652" s="73"/>
      <c r="F652" s="73"/>
      <c r="G652" s="75"/>
    </row>
    <row r="653" spans="1:7">
      <c r="A653" s="73"/>
      <c r="B653" s="73"/>
      <c r="C653" s="73"/>
      <c r="D653" s="73"/>
      <c r="E653" s="73"/>
      <c r="F653" s="73"/>
      <c r="G653" s="75"/>
    </row>
    <row r="654" spans="1:7">
      <c r="A654" s="73"/>
      <c r="B654" s="73"/>
      <c r="C654" s="73"/>
      <c r="D654" s="73"/>
      <c r="E654" s="73"/>
      <c r="F654" s="73"/>
      <c r="G654" s="75"/>
    </row>
    <row r="655" spans="1:7">
      <c r="A655" s="73"/>
      <c r="B655" s="73"/>
      <c r="C655" s="73"/>
      <c r="D655" s="73"/>
      <c r="E655" s="73"/>
      <c r="F655" s="73"/>
      <c r="G655" s="75"/>
    </row>
    <row r="656" spans="1:7">
      <c r="A656" s="73"/>
      <c r="B656" s="73"/>
      <c r="C656" s="73"/>
      <c r="D656" s="73"/>
      <c r="E656" s="73"/>
      <c r="F656" s="73"/>
      <c r="G656" s="75"/>
    </row>
    <row r="657" spans="1:7">
      <c r="A657" s="73"/>
      <c r="B657" s="73"/>
      <c r="C657" s="73"/>
      <c r="D657" s="73"/>
      <c r="E657" s="73"/>
      <c r="F657" s="73"/>
      <c r="G657" s="75"/>
    </row>
    <row r="658" spans="1:7">
      <c r="A658" s="73"/>
      <c r="B658" s="73"/>
      <c r="C658" s="73"/>
      <c r="D658" s="73"/>
      <c r="E658" s="73"/>
      <c r="F658" s="73"/>
      <c r="G658" s="75"/>
    </row>
    <row r="659" spans="1:7">
      <c r="A659" s="73"/>
      <c r="B659" s="73"/>
      <c r="C659" s="73"/>
      <c r="D659" s="73"/>
      <c r="E659" s="73"/>
      <c r="F659" s="73"/>
      <c r="G659" s="75"/>
    </row>
    <row r="660" spans="1:7">
      <c r="A660" s="73"/>
      <c r="B660" s="73"/>
      <c r="C660" s="73"/>
      <c r="D660" s="73"/>
      <c r="E660" s="73"/>
      <c r="F660" s="73"/>
      <c r="G660" s="75"/>
    </row>
    <row r="661" spans="1:7">
      <c r="A661" s="73"/>
      <c r="B661" s="73"/>
      <c r="C661" s="73"/>
      <c r="D661" s="73"/>
      <c r="E661" s="73"/>
      <c r="F661" s="73"/>
      <c r="G661" s="75"/>
    </row>
    <row r="662" spans="1:7">
      <c r="A662" s="73"/>
      <c r="B662" s="73"/>
      <c r="C662" s="73"/>
      <c r="D662" s="73"/>
      <c r="E662" s="73"/>
      <c r="F662" s="73"/>
      <c r="G662" s="75"/>
    </row>
    <row r="663" spans="1:7">
      <c r="A663" s="73"/>
      <c r="B663" s="73"/>
      <c r="C663" s="73"/>
      <c r="D663" s="73"/>
      <c r="E663" s="73"/>
      <c r="F663" s="73"/>
      <c r="G663" s="75"/>
    </row>
    <row r="664" spans="1:7">
      <c r="A664" s="73"/>
      <c r="B664" s="73"/>
      <c r="C664" s="73"/>
      <c r="D664" s="73"/>
      <c r="E664" s="73"/>
      <c r="F664" s="73"/>
      <c r="G664" s="75"/>
    </row>
    <row r="665" spans="1:7">
      <c r="A665" s="73"/>
      <c r="B665" s="73"/>
      <c r="C665" s="73"/>
      <c r="D665" s="73"/>
      <c r="E665" s="73"/>
      <c r="F665" s="73"/>
      <c r="G665" s="75"/>
    </row>
    <row r="666" spans="1:7">
      <c r="A666" s="73"/>
      <c r="B666" s="73"/>
      <c r="C666" s="73"/>
      <c r="D666" s="73"/>
      <c r="E666" s="73"/>
      <c r="F666" s="73"/>
      <c r="G666" s="75"/>
    </row>
    <row r="667" spans="1:7">
      <c r="A667" s="73"/>
      <c r="B667" s="73"/>
      <c r="C667" s="73"/>
      <c r="D667" s="73"/>
      <c r="E667" s="73"/>
      <c r="F667" s="73"/>
      <c r="G667" s="75"/>
    </row>
    <row r="668" spans="1:7">
      <c r="A668" s="73"/>
      <c r="B668" s="73"/>
      <c r="C668" s="73"/>
      <c r="D668" s="73"/>
      <c r="E668" s="73"/>
      <c r="F668" s="73"/>
      <c r="G668" s="75"/>
    </row>
    <row r="669" spans="1:7">
      <c r="A669" s="73"/>
      <c r="B669" s="73"/>
      <c r="C669" s="73"/>
      <c r="D669" s="73"/>
      <c r="E669" s="73"/>
      <c r="F669" s="73"/>
      <c r="G669" s="75"/>
    </row>
    <row r="670" spans="1:7">
      <c r="A670" s="73"/>
      <c r="B670" s="73"/>
      <c r="C670" s="73"/>
      <c r="D670" s="73"/>
      <c r="E670" s="73"/>
      <c r="F670" s="73"/>
      <c r="G670" s="75"/>
    </row>
    <row r="671" spans="1:7">
      <c r="A671" s="73"/>
      <c r="B671" s="73"/>
      <c r="C671" s="73"/>
      <c r="D671" s="73"/>
      <c r="E671" s="73"/>
      <c r="F671" s="73"/>
      <c r="G671" s="75"/>
    </row>
    <row r="672" spans="1:7">
      <c r="A672" s="73"/>
      <c r="B672" s="73"/>
      <c r="C672" s="73"/>
      <c r="D672" s="73"/>
      <c r="E672" s="73"/>
      <c r="F672" s="73"/>
      <c r="G672" s="75"/>
    </row>
    <row r="673" spans="1:7">
      <c r="A673" s="73"/>
      <c r="B673" s="73"/>
      <c r="C673" s="73"/>
      <c r="D673" s="73"/>
      <c r="E673" s="73"/>
      <c r="F673" s="73"/>
      <c r="G673" s="75"/>
    </row>
    <row r="674" spans="1:7">
      <c r="A674" s="73"/>
      <c r="B674" s="73"/>
      <c r="C674" s="73"/>
      <c r="D674" s="73"/>
      <c r="E674" s="73"/>
      <c r="F674" s="73"/>
      <c r="G674" s="75"/>
    </row>
    <row r="675" spans="1:7">
      <c r="A675" s="73"/>
      <c r="B675" s="73"/>
      <c r="C675" s="73"/>
      <c r="D675" s="73"/>
      <c r="E675" s="73"/>
      <c r="F675" s="73"/>
      <c r="G675" s="75"/>
    </row>
    <row r="676" spans="1:7">
      <c r="A676" s="73"/>
      <c r="B676" s="73"/>
      <c r="C676" s="73"/>
      <c r="D676" s="73"/>
      <c r="E676" s="73"/>
      <c r="F676" s="73"/>
      <c r="G676" s="75"/>
    </row>
    <row r="677" spans="1:7">
      <c r="A677" s="73"/>
      <c r="B677" s="73"/>
      <c r="C677" s="73"/>
      <c r="D677" s="73"/>
      <c r="E677" s="73"/>
      <c r="F677" s="73"/>
      <c r="G677" s="75"/>
    </row>
    <row r="678" spans="1:7">
      <c r="A678" s="73"/>
      <c r="B678" s="73"/>
      <c r="C678" s="73"/>
      <c r="D678" s="73"/>
      <c r="E678" s="73"/>
      <c r="F678" s="73"/>
      <c r="G678" s="75"/>
    </row>
    <row r="679" spans="1:7">
      <c r="A679" s="73"/>
      <c r="B679" s="73"/>
      <c r="C679" s="73"/>
      <c r="D679" s="73"/>
      <c r="E679" s="73"/>
      <c r="F679" s="73"/>
      <c r="G679" s="75"/>
    </row>
    <row r="680" spans="1:7">
      <c r="A680" s="73"/>
      <c r="B680" s="73"/>
      <c r="C680" s="73"/>
      <c r="D680" s="73"/>
      <c r="E680" s="73"/>
      <c r="F680" s="73"/>
      <c r="G680" s="75"/>
    </row>
    <row r="681" spans="1:7">
      <c r="A681" s="73"/>
      <c r="B681" s="73"/>
      <c r="C681" s="73"/>
      <c r="D681" s="73"/>
      <c r="E681" s="73"/>
      <c r="F681" s="73"/>
      <c r="G681" s="75"/>
    </row>
    <row r="682" spans="1:7">
      <c r="A682" s="73"/>
      <c r="B682" s="73"/>
      <c r="C682" s="73"/>
      <c r="D682" s="73"/>
      <c r="E682" s="73"/>
      <c r="F682" s="73"/>
      <c r="G682" s="75"/>
    </row>
    <row r="683" spans="1:7">
      <c r="A683" s="73"/>
      <c r="B683" s="73"/>
      <c r="C683" s="73"/>
      <c r="D683" s="73"/>
      <c r="E683" s="73"/>
      <c r="F683" s="73"/>
      <c r="G683" s="75"/>
    </row>
    <row r="684" spans="1:7">
      <c r="A684" s="73"/>
      <c r="B684" s="73"/>
      <c r="C684" s="73"/>
      <c r="D684" s="73"/>
      <c r="E684" s="73"/>
      <c r="F684" s="73"/>
      <c r="G684" s="75"/>
    </row>
    <row r="685" spans="1:7">
      <c r="A685" s="73"/>
      <c r="B685" s="73"/>
      <c r="C685" s="73"/>
      <c r="D685" s="73"/>
      <c r="E685" s="73"/>
      <c r="F685" s="73"/>
      <c r="G685" s="75"/>
    </row>
    <row r="686" spans="1:7">
      <c r="A686" s="73"/>
      <c r="B686" s="73"/>
      <c r="C686" s="73"/>
      <c r="D686" s="73"/>
      <c r="E686" s="73"/>
      <c r="F686" s="73"/>
      <c r="G686" s="75"/>
    </row>
    <row r="687" spans="1:7">
      <c r="A687" s="73"/>
      <c r="B687" s="73"/>
      <c r="C687" s="73"/>
      <c r="D687" s="73"/>
      <c r="E687" s="73"/>
      <c r="F687" s="73"/>
      <c r="G687" s="75"/>
    </row>
    <row r="688" spans="1:7">
      <c r="A688" s="73"/>
      <c r="B688" s="73"/>
      <c r="C688" s="73"/>
      <c r="D688" s="73"/>
      <c r="E688" s="73"/>
      <c r="F688" s="73"/>
      <c r="G688" s="75"/>
    </row>
    <row r="689" spans="1:7">
      <c r="A689" s="73"/>
      <c r="B689" s="73"/>
      <c r="C689" s="73"/>
      <c r="D689" s="73"/>
      <c r="E689" s="73"/>
      <c r="F689" s="73"/>
      <c r="G689" s="75"/>
    </row>
    <row r="690" spans="1:7">
      <c r="A690" s="73"/>
      <c r="B690" s="73"/>
      <c r="C690" s="73"/>
      <c r="D690" s="73"/>
      <c r="E690" s="73"/>
      <c r="F690" s="73"/>
      <c r="G690" s="75"/>
    </row>
    <row r="691" spans="1:7">
      <c r="A691" s="73"/>
      <c r="B691" s="73"/>
      <c r="C691" s="73"/>
      <c r="D691" s="73"/>
      <c r="E691" s="73"/>
      <c r="F691" s="73"/>
      <c r="G691" s="75"/>
    </row>
    <row r="692" spans="1:7">
      <c r="A692" s="73"/>
      <c r="B692" s="73"/>
      <c r="C692" s="73"/>
      <c r="D692" s="73"/>
      <c r="E692" s="73"/>
      <c r="F692" s="73"/>
      <c r="G692" s="75"/>
    </row>
    <row r="693" spans="1:7">
      <c r="A693" s="73"/>
      <c r="B693" s="73"/>
      <c r="C693" s="73"/>
      <c r="D693" s="73"/>
      <c r="E693" s="73"/>
      <c r="F693" s="73"/>
      <c r="G693" s="75"/>
    </row>
    <row r="694" spans="1:7">
      <c r="A694" s="73"/>
      <c r="B694" s="73"/>
      <c r="C694" s="73"/>
      <c r="D694" s="73"/>
      <c r="E694" s="73"/>
      <c r="F694" s="73"/>
      <c r="G694" s="75"/>
    </row>
    <row r="695" spans="1:7">
      <c r="A695" s="73"/>
      <c r="B695" s="73"/>
      <c r="C695" s="73"/>
      <c r="D695" s="73"/>
      <c r="E695" s="73"/>
      <c r="F695" s="73"/>
      <c r="G695" s="75"/>
    </row>
    <row r="696" spans="1:7">
      <c r="A696" s="73"/>
      <c r="B696" s="73"/>
      <c r="C696" s="73"/>
      <c r="D696" s="73"/>
      <c r="E696" s="73"/>
      <c r="F696" s="73"/>
      <c r="G696" s="75"/>
    </row>
    <row r="697" spans="1:7">
      <c r="A697" s="73"/>
      <c r="B697" s="73"/>
      <c r="C697" s="73"/>
      <c r="D697" s="73"/>
      <c r="E697" s="73"/>
      <c r="F697" s="73"/>
      <c r="G697" s="75"/>
    </row>
    <row r="698" spans="1:7">
      <c r="A698" s="73"/>
      <c r="B698" s="73"/>
      <c r="C698" s="73"/>
      <c r="D698" s="73"/>
      <c r="E698" s="73"/>
      <c r="F698" s="73"/>
      <c r="G698" s="75"/>
    </row>
    <row r="699" spans="1:7">
      <c r="A699" s="73"/>
      <c r="B699" s="73"/>
      <c r="C699" s="73"/>
      <c r="D699" s="73"/>
      <c r="E699" s="73"/>
      <c r="F699" s="73"/>
      <c r="G699" s="75"/>
    </row>
    <row r="700" spans="1:7">
      <c r="A700" s="73"/>
      <c r="B700" s="73"/>
      <c r="C700" s="73"/>
      <c r="D700" s="73"/>
      <c r="E700" s="73"/>
      <c r="F700" s="73"/>
      <c r="G700" s="75"/>
    </row>
    <row r="701" spans="1:7">
      <c r="A701" s="73"/>
      <c r="B701" s="73"/>
      <c r="C701" s="73"/>
      <c r="D701" s="73"/>
      <c r="E701" s="73"/>
      <c r="F701" s="73"/>
      <c r="G701" s="75"/>
    </row>
    <row r="702" spans="1:7">
      <c r="A702" s="73"/>
      <c r="B702" s="73"/>
      <c r="C702" s="73"/>
      <c r="D702" s="73"/>
      <c r="E702" s="73"/>
      <c r="F702" s="73"/>
      <c r="G702" s="75"/>
    </row>
    <row r="703" spans="1:7">
      <c r="A703" s="73"/>
      <c r="B703" s="73"/>
      <c r="C703" s="73"/>
      <c r="D703" s="73"/>
      <c r="E703" s="73"/>
      <c r="F703" s="73"/>
      <c r="G703" s="75"/>
    </row>
    <row r="704" spans="1:7">
      <c r="A704" s="73"/>
      <c r="B704" s="73"/>
      <c r="C704" s="73"/>
      <c r="D704" s="73"/>
      <c r="E704" s="73"/>
      <c r="F704" s="73"/>
      <c r="G704" s="75"/>
    </row>
    <row r="705" spans="1:7">
      <c r="A705" s="73"/>
      <c r="B705" s="73"/>
      <c r="C705" s="73"/>
      <c r="D705" s="73"/>
      <c r="E705" s="73"/>
      <c r="F705" s="73"/>
      <c r="G705" s="75"/>
    </row>
    <row r="706" spans="1:7">
      <c r="A706" s="73"/>
      <c r="B706" s="73"/>
      <c r="C706" s="73"/>
      <c r="D706" s="73"/>
      <c r="E706" s="73"/>
      <c r="F706" s="73"/>
      <c r="G706" s="75"/>
    </row>
    <row r="707" spans="1:7">
      <c r="A707" s="73"/>
      <c r="B707" s="73"/>
      <c r="C707" s="73"/>
      <c r="D707" s="73"/>
      <c r="E707" s="73"/>
      <c r="F707" s="73"/>
      <c r="G707" s="75"/>
    </row>
    <row r="708" spans="1:7">
      <c r="A708" s="73"/>
      <c r="B708" s="73"/>
      <c r="C708" s="73"/>
      <c r="D708" s="73"/>
      <c r="E708" s="73"/>
      <c r="F708" s="73"/>
      <c r="G708" s="75"/>
    </row>
    <row r="709" spans="1:7">
      <c r="A709" s="73"/>
      <c r="B709" s="73"/>
      <c r="C709" s="73"/>
      <c r="D709" s="73"/>
      <c r="E709" s="73"/>
      <c r="F709" s="73"/>
      <c r="G709" s="75"/>
    </row>
    <row r="710" spans="1:7">
      <c r="A710" s="73"/>
      <c r="B710" s="73"/>
      <c r="C710" s="73"/>
      <c r="D710" s="73"/>
      <c r="E710" s="73"/>
      <c r="F710" s="73"/>
      <c r="G710" s="75"/>
    </row>
    <row r="711" spans="1:7">
      <c r="A711" s="73"/>
      <c r="B711" s="73"/>
      <c r="C711" s="73"/>
      <c r="D711" s="73"/>
      <c r="E711" s="73"/>
      <c r="F711" s="73"/>
      <c r="G711" s="75"/>
    </row>
    <row r="712" spans="1:7">
      <c r="A712" s="73"/>
      <c r="B712" s="73"/>
      <c r="C712" s="73"/>
      <c r="D712" s="73"/>
      <c r="E712" s="73"/>
      <c r="F712" s="73"/>
      <c r="G712" s="75"/>
    </row>
    <row r="713" spans="1:7">
      <c r="A713" s="73"/>
      <c r="B713" s="73"/>
      <c r="C713" s="73"/>
      <c r="D713" s="73"/>
      <c r="E713" s="73"/>
      <c r="F713" s="73"/>
      <c r="G713" s="75"/>
    </row>
    <row r="714" spans="1:7">
      <c r="A714" s="73"/>
      <c r="B714" s="73"/>
      <c r="C714" s="73"/>
      <c r="D714" s="73"/>
      <c r="E714" s="73"/>
      <c r="F714" s="73"/>
      <c r="G714" s="75"/>
    </row>
    <row r="715" spans="1:7">
      <c r="A715" s="73"/>
      <c r="B715" s="73"/>
      <c r="C715" s="73"/>
      <c r="D715" s="73"/>
      <c r="E715" s="73"/>
      <c r="F715" s="73"/>
      <c r="G715" s="75"/>
    </row>
    <row r="716" spans="1:7">
      <c r="A716" s="73"/>
      <c r="B716" s="73"/>
      <c r="C716" s="73"/>
      <c r="D716" s="73"/>
      <c r="E716" s="73"/>
      <c r="F716" s="73"/>
      <c r="G716" s="75"/>
    </row>
    <row r="717" spans="1:7">
      <c r="A717" s="73"/>
      <c r="B717" s="73"/>
      <c r="C717" s="73"/>
      <c r="D717" s="73"/>
      <c r="E717" s="73"/>
      <c r="F717" s="73"/>
      <c r="G717" s="75"/>
    </row>
    <row r="718" spans="1:7">
      <c r="A718" s="73"/>
      <c r="B718" s="73"/>
      <c r="C718" s="73"/>
      <c r="D718" s="73"/>
      <c r="E718" s="73"/>
      <c r="F718" s="73"/>
      <c r="G718" s="75"/>
    </row>
    <row r="719" spans="1:7">
      <c r="A719" s="73"/>
      <c r="B719" s="73"/>
      <c r="C719" s="73"/>
      <c r="D719" s="73"/>
      <c r="E719" s="73"/>
      <c r="F719" s="73"/>
      <c r="G719" s="75"/>
    </row>
    <row r="720" spans="1:7">
      <c r="A720" s="73"/>
      <c r="B720" s="73"/>
      <c r="C720" s="73"/>
      <c r="D720" s="73"/>
      <c r="E720" s="73"/>
      <c r="F720" s="73"/>
      <c r="G720" s="75"/>
    </row>
    <row r="721" spans="1:7">
      <c r="A721" s="73"/>
      <c r="B721" s="73"/>
      <c r="C721" s="73"/>
      <c r="D721" s="73"/>
      <c r="E721" s="73"/>
      <c r="F721" s="73"/>
      <c r="G721" s="75"/>
    </row>
    <row r="722" spans="1:7">
      <c r="A722" s="73"/>
      <c r="B722" s="73"/>
      <c r="C722" s="73"/>
      <c r="D722" s="73"/>
      <c r="E722" s="73"/>
      <c r="F722" s="73"/>
      <c r="G722" s="75"/>
    </row>
    <row r="723" spans="1:7">
      <c r="A723" s="73"/>
      <c r="B723" s="73"/>
      <c r="C723" s="73"/>
      <c r="D723" s="73"/>
      <c r="E723" s="73"/>
      <c r="F723" s="73"/>
      <c r="G723" s="75"/>
    </row>
    <row r="724" spans="1:7">
      <c r="A724" s="73"/>
      <c r="B724" s="73"/>
      <c r="C724" s="73"/>
      <c r="D724" s="73"/>
      <c r="E724" s="73"/>
      <c r="F724" s="73"/>
      <c r="G724" s="75"/>
    </row>
    <row r="725" spans="1:7">
      <c r="A725" s="73"/>
      <c r="B725" s="73"/>
      <c r="C725" s="73"/>
      <c r="D725" s="73"/>
      <c r="E725" s="73"/>
      <c r="F725" s="73"/>
      <c r="G725" s="75"/>
    </row>
    <row r="726" spans="1:7">
      <c r="A726" s="73"/>
      <c r="B726" s="73"/>
      <c r="C726" s="73"/>
      <c r="D726" s="73"/>
      <c r="E726" s="73"/>
      <c r="F726" s="73"/>
      <c r="G726" s="75"/>
    </row>
    <row r="727" spans="1:7">
      <c r="A727" s="73"/>
      <c r="B727" s="73"/>
      <c r="C727" s="73"/>
      <c r="D727" s="73"/>
      <c r="E727" s="73"/>
      <c r="F727" s="73"/>
      <c r="G727" s="75"/>
    </row>
    <row r="728" spans="1:7">
      <c r="A728" s="73"/>
      <c r="B728" s="73"/>
      <c r="C728" s="73"/>
      <c r="D728" s="73"/>
      <c r="E728" s="73"/>
      <c r="F728" s="73"/>
      <c r="G728" s="75"/>
    </row>
    <row r="729" spans="1:7">
      <c r="A729" s="73"/>
      <c r="B729" s="73"/>
      <c r="C729" s="73"/>
      <c r="D729" s="73"/>
      <c r="E729" s="73"/>
      <c r="F729" s="73"/>
      <c r="G729" s="75"/>
    </row>
    <row r="730" spans="1:7">
      <c r="A730" s="73"/>
      <c r="B730" s="73"/>
      <c r="C730" s="73"/>
      <c r="D730" s="73"/>
      <c r="E730" s="73"/>
      <c r="F730" s="73"/>
      <c r="G730" s="75"/>
    </row>
    <row r="731" spans="1:7">
      <c r="A731" s="73"/>
      <c r="B731" s="73"/>
      <c r="C731" s="73"/>
      <c r="D731" s="73"/>
      <c r="E731" s="73"/>
      <c r="F731" s="73"/>
      <c r="G731" s="75"/>
    </row>
    <row r="732" spans="1:7">
      <c r="A732" s="73"/>
      <c r="B732" s="73"/>
      <c r="C732" s="73"/>
      <c r="D732" s="73"/>
      <c r="E732" s="73"/>
      <c r="F732" s="73"/>
      <c r="G732" s="75"/>
    </row>
    <row r="733" spans="1:7">
      <c r="A733" s="73"/>
      <c r="B733" s="73"/>
      <c r="C733" s="73"/>
      <c r="D733" s="73"/>
      <c r="E733" s="73"/>
      <c r="F733" s="73"/>
      <c r="G733" s="75"/>
    </row>
    <row r="734" spans="1:7">
      <c r="A734" s="73"/>
      <c r="B734" s="73"/>
      <c r="C734" s="73"/>
      <c r="D734" s="73"/>
      <c r="E734" s="73"/>
      <c r="F734" s="73"/>
      <c r="G734" s="75"/>
    </row>
    <row r="735" spans="1:7">
      <c r="A735" s="73"/>
      <c r="B735" s="73"/>
      <c r="C735" s="73"/>
      <c r="D735" s="73"/>
      <c r="E735" s="73"/>
      <c r="F735" s="73"/>
      <c r="G735" s="75"/>
    </row>
    <row r="736" spans="1:7">
      <c r="A736" s="73"/>
      <c r="B736" s="73"/>
      <c r="C736" s="73"/>
      <c r="D736" s="73"/>
      <c r="E736" s="73"/>
      <c r="F736" s="73"/>
      <c r="G736" s="75"/>
    </row>
    <row r="737" spans="1:7">
      <c r="A737" s="73"/>
      <c r="B737" s="73"/>
      <c r="C737" s="73"/>
      <c r="D737" s="73"/>
      <c r="E737" s="73"/>
      <c r="F737" s="73"/>
      <c r="G737" s="75"/>
    </row>
    <row r="738" spans="1:7">
      <c r="A738" s="73"/>
      <c r="B738" s="73"/>
      <c r="C738" s="73"/>
      <c r="D738" s="73"/>
      <c r="E738" s="73"/>
      <c r="F738" s="73"/>
      <c r="G738" s="75"/>
    </row>
    <row r="739" spans="1:7">
      <c r="A739" s="73"/>
      <c r="B739" s="73"/>
      <c r="C739" s="73"/>
      <c r="D739" s="73"/>
      <c r="E739" s="73"/>
      <c r="F739" s="73"/>
      <c r="G739" s="75"/>
    </row>
    <row r="740" spans="1:7">
      <c r="A740" s="73"/>
      <c r="B740" s="73"/>
      <c r="C740" s="73"/>
      <c r="D740" s="73"/>
      <c r="E740" s="73"/>
      <c r="F740" s="73"/>
      <c r="G740" s="75"/>
    </row>
    <row r="741" spans="1:7">
      <c r="A741" s="73"/>
      <c r="B741" s="73"/>
      <c r="C741" s="73"/>
      <c r="D741" s="73"/>
      <c r="E741" s="73"/>
      <c r="F741" s="73"/>
      <c r="G741" s="75"/>
    </row>
    <row r="742" spans="1:7">
      <c r="A742" s="73"/>
      <c r="B742" s="73"/>
      <c r="C742" s="73"/>
      <c r="D742" s="73"/>
      <c r="E742" s="73"/>
      <c r="F742" s="73"/>
      <c r="G742" s="75"/>
    </row>
    <row r="743" spans="1:7">
      <c r="A743" s="73"/>
      <c r="B743" s="73"/>
      <c r="C743" s="73"/>
      <c r="D743" s="73"/>
      <c r="E743" s="73"/>
      <c r="F743" s="73"/>
      <c r="G743" s="75"/>
    </row>
    <row r="744" spans="1:7">
      <c r="A744" s="73"/>
      <c r="B744" s="73"/>
      <c r="C744" s="73"/>
      <c r="D744" s="73"/>
      <c r="E744" s="73"/>
      <c r="F744" s="73"/>
      <c r="G744" s="75"/>
    </row>
    <row r="745" spans="1:7">
      <c r="A745" s="73"/>
      <c r="B745" s="73"/>
      <c r="C745" s="73"/>
      <c r="D745" s="73"/>
      <c r="E745" s="73"/>
      <c r="F745" s="73"/>
      <c r="G745" s="75"/>
    </row>
    <row r="746" spans="1:7">
      <c r="A746" s="73"/>
      <c r="B746" s="73"/>
      <c r="C746" s="73"/>
      <c r="D746" s="73"/>
      <c r="E746" s="73"/>
      <c r="F746" s="73"/>
      <c r="G746" s="75"/>
    </row>
    <row r="747" spans="1:7">
      <c r="A747" s="73"/>
      <c r="B747" s="73"/>
      <c r="C747" s="73"/>
      <c r="D747" s="73"/>
      <c r="E747" s="73"/>
      <c r="F747" s="73"/>
      <c r="G747" s="75"/>
    </row>
    <row r="748" spans="1:7">
      <c r="A748" s="73"/>
      <c r="B748" s="73"/>
      <c r="C748" s="73"/>
      <c r="D748" s="73"/>
      <c r="E748" s="73"/>
      <c r="F748" s="73"/>
      <c r="G748" s="75"/>
    </row>
    <row r="749" spans="1:7">
      <c r="A749" s="73"/>
      <c r="B749" s="73"/>
      <c r="C749" s="73"/>
      <c r="D749" s="73"/>
      <c r="E749" s="73"/>
      <c r="F749" s="73"/>
      <c r="G749" s="75"/>
    </row>
    <row r="750" spans="1:7">
      <c r="A750" s="73"/>
      <c r="B750" s="73"/>
      <c r="C750" s="73"/>
      <c r="D750" s="73"/>
      <c r="E750" s="73"/>
      <c r="F750" s="73"/>
      <c r="G750" s="75"/>
    </row>
    <row r="751" spans="1:7">
      <c r="A751" s="73"/>
      <c r="B751" s="73"/>
      <c r="C751" s="73"/>
      <c r="D751" s="73"/>
      <c r="E751" s="73"/>
      <c r="F751" s="73"/>
      <c r="G751" s="75"/>
    </row>
    <row r="752" spans="1:7">
      <c r="A752" s="73"/>
      <c r="B752" s="73"/>
      <c r="C752" s="73"/>
      <c r="D752" s="73"/>
      <c r="E752" s="73"/>
      <c r="F752" s="73"/>
      <c r="G752" s="75"/>
    </row>
    <row r="753" spans="1:7">
      <c r="A753" s="73"/>
      <c r="B753" s="73"/>
      <c r="C753" s="73"/>
      <c r="D753" s="73"/>
      <c r="E753" s="73"/>
      <c r="F753" s="73"/>
      <c r="G753" s="75"/>
    </row>
    <row r="754" spans="1:7">
      <c r="A754" s="73"/>
      <c r="B754" s="73"/>
      <c r="C754" s="73"/>
      <c r="D754" s="73"/>
      <c r="E754" s="73"/>
      <c r="F754" s="73"/>
      <c r="G754" s="75"/>
    </row>
    <row r="755" spans="1:7">
      <c r="A755" s="73"/>
      <c r="B755" s="73"/>
      <c r="C755" s="73"/>
      <c r="D755" s="73"/>
      <c r="E755" s="73"/>
      <c r="F755" s="73"/>
      <c r="G755" s="75"/>
    </row>
    <row r="756" spans="1:7">
      <c r="A756" s="73"/>
      <c r="B756" s="73"/>
      <c r="C756" s="73"/>
      <c r="D756" s="73"/>
      <c r="E756" s="73"/>
      <c r="F756" s="73"/>
      <c r="G756" s="75"/>
    </row>
    <row r="757" spans="1:7">
      <c r="A757" s="73"/>
      <c r="B757" s="73"/>
      <c r="C757" s="73"/>
      <c r="D757" s="73"/>
      <c r="E757" s="73"/>
      <c r="F757" s="73"/>
      <c r="G757" s="75"/>
    </row>
    <row r="758" spans="1:7">
      <c r="A758" s="73"/>
      <c r="B758" s="73"/>
      <c r="C758" s="73"/>
      <c r="D758" s="73"/>
      <c r="E758" s="73"/>
      <c r="F758" s="73"/>
      <c r="G758" s="75"/>
    </row>
    <row r="759" spans="1:7">
      <c r="A759" s="73"/>
      <c r="B759" s="73"/>
      <c r="C759" s="73"/>
      <c r="D759" s="73"/>
      <c r="E759" s="73"/>
      <c r="F759" s="73"/>
      <c r="G759" s="75"/>
    </row>
    <row r="760" spans="1:7">
      <c r="A760" s="73"/>
      <c r="B760" s="73"/>
      <c r="C760" s="73"/>
      <c r="D760" s="73"/>
      <c r="E760" s="73"/>
      <c r="F760" s="73"/>
      <c r="G760" s="75"/>
    </row>
    <row r="761" spans="1:7">
      <c r="A761" s="73"/>
      <c r="B761" s="73"/>
      <c r="C761" s="73"/>
      <c r="D761" s="73"/>
      <c r="E761" s="73"/>
      <c r="F761" s="73"/>
      <c r="G761" s="75"/>
    </row>
    <row r="762" spans="1:7">
      <c r="A762" s="73"/>
      <c r="B762" s="73"/>
      <c r="C762" s="73"/>
      <c r="D762" s="73"/>
      <c r="E762" s="73"/>
      <c r="F762" s="73"/>
      <c r="G762" s="75"/>
    </row>
    <row r="763" spans="1:7">
      <c r="A763" s="73"/>
      <c r="B763" s="73"/>
      <c r="C763" s="73"/>
      <c r="D763" s="73"/>
      <c r="E763" s="73"/>
      <c r="F763" s="73"/>
      <c r="G763" s="75"/>
    </row>
    <row r="764" spans="1:7">
      <c r="A764" s="73"/>
      <c r="B764" s="73"/>
      <c r="C764" s="73"/>
      <c r="D764" s="73"/>
      <c r="E764" s="73"/>
      <c r="F764" s="73"/>
      <c r="G764" s="75"/>
    </row>
    <row r="765" spans="1:7">
      <c r="A765" s="73"/>
      <c r="B765" s="73"/>
      <c r="C765" s="73"/>
      <c r="D765" s="73"/>
      <c r="E765" s="73"/>
      <c r="F765" s="73"/>
      <c r="G765" s="75"/>
    </row>
    <row r="766" spans="1:7">
      <c r="A766" s="73"/>
      <c r="B766" s="73"/>
      <c r="C766" s="73"/>
      <c r="D766" s="73"/>
      <c r="E766" s="73"/>
      <c r="F766" s="73"/>
      <c r="G766" s="75"/>
    </row>
    <row r="767" spans="1:7">
      <c r="A767" s="73"/>
      <c r="B767" s="73"/>
      <c r="C767" s="73"/>
      <c r="D767" s="73"/>
      <c r="E767" s="73"/>
      <c r="F767" s="73"/>
      <c r="G767" s="75"/>
    </row>
    <row r="768" spans="1:7">
      <c r="A768" s="73"/>
      <c r="B768" s="73"/>
      <c r="C768" s="73"/>
      <c r="D768" s="73"/>
      <c r="E768" s="73"/>
      <c r="F768" s="73"/>
      <c r="G768" s="75"/>
    </row>
    <row r="769" spans="1:7">
      <c r="A769" s="73"/>
      <c r="B769" s="73"/>
      <c r="C769" s="73"/>
      <c r="D769" s="73"/>
      <c r="E769" s="73"/>
      <c r="F769" s="73"/>
      <c r="G769" s="75"/>
    </row>
    <row r="770" spans="1:7">
      <c r="A770" s="73"/>
      <c r="B770" s="73"/>
      <c r="C770" s="73"/>
      <c r="D770" s="73"/>
      <c r="E770" s="73"/>
      <c r="F770" s="73"/>
      <c r="G770" s="75"/>
    </row>
    <row r="771" spans="1:7">
      <c r="A771" s="73"/>
      <c r="B771" s="73"/>
      <c r="C771" s="73"/>
      <c r="D771" s="73"/>
      <c r="E771" s="73"/>
      <c r="F771" s="73"/>
      <c r="G771" s="75"/>
    </row>
    <row r="772" spans="1:7">
      <c r="A772" s="73"/>
      <c r="B772" s="73"/>
      <c r="C772" s="73"/>
      <c r="D772" s="73"/>
      <c r="E772" s="73"/>
      <c r="F772" s="73"/>
      <c r="G772" s="75"/>
    </row>
    <row r="773" spans="1:7">
      <c r="A773" s="73"/>
      <c r="B773" s="73"/>
      <c r="C773" s="73"/>
      <c r="D773" s="73"/>
      <c r="E773" s="73"/>
      <c r="F773" s="73"/>
      <c r="G773" s="75"/>
    </row>
    <row r="774" spans="1:7">
      <c r="A774" s="73"/>
      <c r="B774" s="73"/>
      <c r="C774" s="73"/>
      <c r="D774" s="73"/>
      <c r="E774" s="73"/>
      <c r="F774" s="73"/>
      <c r="G774" s="75"/>
    </row>
    <row r="775" spans="1:7">
      <c r="A775" s="73"/>
      <c r="B775" s="73"/>
      <c r="C775" s="73"/>
      <c r="D775" s="73"/>
      <c r="E775" s="73"/>
      <c r="F775" s="73"/>
      <c r="G775" s="75"/>
    </row>
    <row r="776" spans="1:7">
      <c r="A776" s="73"/>
      <c r="B776" s="73"/>
      <c r="C776" s="73"/>
      <c r="D776" s="73"/>
      <c r="E776" s="73"/>
      <c r="F776" s="73"/>
      <c r="G776" s="75"/>
    </row>
    <row r="777" spans="1:7">
      <c r="A777" s="73"/>
      <c r="B777" s="73"/>
      <c r="C777" s="73"/>
      <c r="D777" s="73"/>
      <c r="E777" s="73"/>
      <c r="F777" s="73"/>
      <c r="G777" s="75"/>
    </row>
    <row r="778" spans="1:7">
      <c r="A778" s="73"/>
      <c r="B778" s="73"/>
      <c r="C778" s="73"/>
      <c r="D778" s="73"/>
      <c r="E778" s="73"/>
      <c r="F778" s="73"/>
      <c r="G778" s="75"/>
    </row>
    <row r="779" spans="1:7">
      <c r="A779" s="73"/>
      <c r="B779" s="73"/>
      <c r="C779" s="73"/>
      <c r="D779" s="73"/>
      <c r="E779" s="73"/>
      <c r="F779" s="73"/>
      <c r="G779" s="75"/>
    </row>
    <row r="780" spans="1:7">
      <c r="A780" s="73"/>
      <c r="B780" s="73"/>
      <c r="C780" s="73"/>
      <c r="D780" s="73"/>
      <c r="E780" s="73"/>
      <c r="F780" s="73"/>
      <c r="G780" s="75"/>
    </row>
    <row r="781" spans="1:7">
      <c r="A781" s="73"/>
      <c r="B781" s="73"/>
      <c r="C781" s="73"/>
      <c r="D781" s="73"/>
      <c r="E781" s="73"/>
      <c r="F781" s="73"/>
      <c r="G781" s="75"/>
    </row>
    <row r="782" spans="1:7">
      <c r="A782" s="73"/>
      <c r="B782" s="73"/>
      <c r="C782" s="73"/>
      <c r="D782" s="73"/>
      <c r="E782" s="73"/>
      <c r="F782" s="73"/>
      <c r="G782" s="75"/>
    </row>
    <row r="783" spans="1:7">
      <c r="A783" s="73"/>
      <c r="B783" s="73"/>
      <c r="C783" s="73"/>
      <c r="D783" s="73"/>
      <c r="E783" s="73"/>
      <c r="F783" s="73"/>
      <c r="G783" s="75"/>
    </row>
    <row r="784" spans="1:7">
      <c r="A784" s="73"/>
      <c r="B784" s="73"/>
      <c r="C784" s="73"/>
      <c r="D784" s="73"/>
      <c r="E784" s="73"/>
      <c r="F784" s="73"/>
      <c r="G784" s="75"/>
    </row>
    <row r="785" spans="1:7">
      <c r="A785" s="73"/>
      <c r="B785" s="73"/>
      <c r="C785" s="73"/>
      <c r="D785" s="73"/>
      <c r="E785" s="73"/>
      <c r="F785" s="73"/>
      <c r="G785" s="75"/>
    </row>
    <row r="786" spans="1:7">
      <c r="A786" s="73"/>
      <c r="B786" s="73"/>
      <c r="C786" s="73"/>
      <c r="D786" s="73"/>
      <c r="E786" s="73"/>
      <c r="F786" s="73"/>
      <c r="G786" s="75"/>
    </row>
    <row r="787" spans="1:7">
      <c r="A787" s="73"/>
      <c r="B787" s="73"/>
      <c r="C787" s="73"/>
      <c r="D787" s="73"/>
      <c r="E787" s="73"/>
      <c r="F787" s="73"/>
      <c r="G787" s="75"/>
    </row>
    <row r="788" spans="1:7">
      <c r="A788" s="73"/>
      <c r="B788" s="73"/>
      <c r="C788" s="73"/>
      <c r="D788" s="73"/>
      <c r="E788" s="73"/>
      <c r="F788" s="73"/>
      <c r="G788" s="75"/>
    </row>
    <row r="789" spans="1:7">
      <c r="A789" s="73"/>
      <c r="B789" s="73"/>
      <c r="C789" s="73"/>
      <c r="D789" s="73"/>
      <c r="E789" s="73"/>
      <c r="F789" s="73"/>
      <c r="G789" s="75"/>
    </row>
    <row r="790" spans="1:7">
      <c r="A790" s="73"/>
      <c r="B790" s="73"/>
      <c r="C790" s="73"/>
      <c r="D790" s="73"/>
      <c r="E790" s="73"/>
      <c r="F790" s="73"/>
      <c r="G790" s="75"/>
    </row>
    <row r="791" spans="1:7">
      <c r="A791" s="73"/>
      <c r="B791" s="73"/>
      <c r="C791" s="73"/>
      <c r="D791" s="73"/>
      <c r="E791" s="73"/>
      <c r="F791" s="73"/>
      <c r="G791" s="75"/>
    </row>
    <row r="792" spans="1:7">
      <c r="A792" s="73"/>
      <c r="B792" s="73"/>
      <c r="C792" s="73"/>
      <c r="D792" s="73"/>
      <c r="E792" s="73"/>
      <c r="F792" s="73"/>
      <c r="G792" s="75"/>
    </row>
    <row r="793" spans="1:7">
      <c r="A793" s="73"/>
      <c r="B793" s="73"/>
      <c r="C793" s="73"/>
      <c r="D793" s="73"/>
      <c r="E793" s="73"/>
      <c r="F793" s="73"/>
      <c r="G793" s="75"/>
    </row>
    <row r="794" spans="1:7">
      <c r="A794" s="73"/>
      <c r="B794" s="73"/>
      <c r="C794" s="73"/>
      <c r="D794" s="73"/>
      <c r="E794" s="73"/>
      <c r="F794" s="73"/>
      <c r="G794" s="75"/>
    </row>
    <row r="795" spans="1:7">
      <c r="A795" s="73"/>
      <c r="B795" s="73"/>
      <c r="C795" s="73"/>
      <c r="D795" s="73"/>
      <c r="E795" s="73"/>
      <c r="F795" s="73"/>
      <c r="G795" s="75"/>
    </row>
    <row r="796" spans="1:7">
      <c r="A796" s="73"/>
      <c r="B796" s="73"/>
      <c r="C796" s="73"/>
      <c r="D796" s="73"/>
      <c r="E796" s="73"/>
      <c r="F796" s="73"/>
      <c r="G796" s="75"/>
    </row>
    <row r="797" spans="1:7">
      <c r="A797" s="73"/>
      <c r="B797" s="73"/>
      <c r="C797" s="73"/>
      <c r="D797" s="73"/>
      <c r="E797" s="73"/>
      <c r="F797" s="73"/>
      <c r="G797" s="75"/>
    </row>
    <row r="798" spans="1:7">
      <c r="A798" s="73"/>
      <c r="B798" s="73"/>
      <c r="C798" s="73"/>
      <c r="D798" s="73"/>
      <c r="E798" s="73"/>
      <c r="F798" s="73"/>
      <c r="G798" s="75"/>
    </row>
    <row r="799" spans="1:7">
      <c r="A799" s="73"/>
      <c r="B799" s="73"/>
      <c r="C799" s="73"/>
      <c r="D799" s="73"/>
      <c r="E799" s="73"/>
      <c r="F799" s="73"/>
      <c r="G799" s="75"/>
    </row>
    <row r="800" spans="1:7">
      <c r="A800" s="73"/>
      <c r="B800" s="73"/>
      <c r="C800" s="73"/>
      <c r="D800" s="73"/>
      <c r="E800" s="73"/>
      <c r="F800" s="73"/>
      <c r="G800" s="75"/>
    </row>
    <row r="801" spans="1:7">
      <c r="A801" s="73"/>
      <c r="B801" s="73"/>
      <c r="C801" s="73"/>
      <c r="D801" s="73"/>
      <c r="E801" s="73"/>
      <c r="F801" s="73"/>
      <c r="G801" s="75"/>
    </row>
    <row r="802" spans="1:7">
      <c r="A802" s="73"/>
      <c r="B802" s="73"/>
      <c r="C802" s="73"/>
      <c r="D802" s="73"/>
      <c r="E802" s="73"/>
      <c r="F802" s="73"/>
      <c r="G802" s="75"/>
    </row>
    <row r="803" spans="1:7">
      <c r="A803" s="73"/>
      <c r="B803" s="73"/>
      <c r="C803" s="73"/>
      <c r="D803" s="73"/>
      <c r="E803" s="73"/>
      <c r="F803" s="73"/>
      <c r="G803" s="75"/>
    </row>
    <row r="804" spans="1:7">
      <c r="A804" s="73"/>
      <c r="B804" s="73"/>
      <c r="C804" s="73"/>
      <c r="D804" s="73"/>
      <c r="E804" s="73"/>
      <c r="F804" s="73"/>
      <c r="G804" s="75"/>
    </row>
    <row r="805" spans="1:7">
      <c r="A805" s="73"/>
      <c r="B805" s="73"/>
      <c r="C805" s="73"/>
      <c r="D805" s="73"/>
      <c r="E805" s="73"/>
      <c r="F805" s="73"/>
      <c r="G805" s="75"/>
    </row>
    <row r="806" spans="1:7">
      <c r="A806" s="73"/>
      <c r="B806" s="73"/>
      <c r="C806" s="73"/>
      <c r="D806" s="73"/>
      <c r="E806" s="73"/>
      <c r="F806" s="73"/>
      <c r="G806" s="75"/>
    </row>
    <row r="807" spans="1:7">
      <c r="A807" s="73"/>
      <c r="B807" s="73"/>
      <c r="C807" s="73"/>
      <c r="D807" s="73"/>
      <c r="E807" s="73"/>
      <c r="F807" s="73"/>
      <c r="G807" s="75"/>
    </row>
    <row r="808" spans="1:7">
      <c r="A808" s="73"/>
      <c r="B808" s="73"/>
      <c r="C808" s="73"/>
      <c r="D808" s="73"/>
      <c r="E808" s="73"/>
      <c r="F808" s="73"/>
      <c r="G808" s="75"/>
    </row>
    <row r="809" spans="1:7">
      <c r="A809" s="73"/>
      <c r="B809" s="73"/>
      <c r="C809" s="73"/>
      <c r="D809" s="73"/>
      <c r="E809" s="73"/>
      <c r="F809" s="73"/>
      <c r="G809" s="75"/>
    </row>
    <row r="810" spans="1:7">
      <c r="A810" s="73"/>
      <c r="B810" s="73"/>
      <c r="C810" s="73"/>
      <c r="D810" s="73"/>
      <c r="E810" s="73"/>
      <c r="F810" s="73"/>
      <c r="G810" s="75"/>
    </row>
    <row r="811" spans="1:7">
      <c r="A811" s="73"/>
      <c r="B811" s="73"/>
      <c r="C811" s="73"/>
      <c r="D811" s="73"/>
      <c r="E811" s="73"/>
      <c r="F811" s="73"/>
      <c r="G811" s="75"/>
    </row>
    <row r="812" spans="1:7">
      <c r="A812" s="73"/>
      <c r="B812" s="73"/>
      <c r="C812" s="73"/>
      <c r="D812" s="73"/>
      <c r="E812" s="73"/>
      <c r="F812" s="73"/>
      <c r="G812" s="75"/>
    </row>
    <row r="813" spans="1:7">
      <c r="A813" s="73"/>
      <c r="B813" s="73"/>
      <c r="C813" s="73"/>
      <c r="D813" s="73"/>
      <c r="E813" s="73"/>
      <c r="F813" s="73"/>
      <c r="G813" s="75"/>
    </row>
    <row r="814" spans="1:7">
      <c r="A814" s="73"/>
      <c r="B814" s="73"/>
      <c r="C814" s="73"/>
      <c r="D814" s="73"/>
      <c r="E814" s="73"/>
      <c r="F814" s="73"/>
      <c r="G814" s="75"/>
    </row>
    <row r="815" spans="1:7">
      <c r="A815" s="73"/>
      <c r="B815" s="73"/>
      <c r="C815" s="73"/>
      <c r="D815" s="73"/>
      <c r="E815" s="73"/>
      <c r="F815" s="73"/>
      <c r="G815" s="75"/>
    </row>
    <row r="816" spans="1:7">
      <c r="A816" s="73"/>
      <c r="B816" s="73"/>
      <c r="C816" s="73"/>
      <c r="D816" s="73"/>
      <c r="E816" s="73"/>
      <c r="F816" s="73"/>
      <c r="G816" s="75"/>
    </row>
    <row r="817" spans="1:7">
      <c r="A817" s="73"/>
      <c r="B817" s="73"/>
      <c r="C817" s="73"/>
      <c r="D817" s="73"/>
      <c r="E817" s="73"/>
      <c r="F817" s="73"/>
      <c r="G817" s="75"/>
    </row>
    <row r="818" spans="1:7">
      <c r="A818" s="73"/>
      <c r="B818" s="73"/>
      <c r="C818" s="73"/>
      <c r="D818" s="73"/>
      <c r="E818" s="73"/>
      <c r="F818" s="73"/>
      <c r="G818" s="75"/>
    </row>
    <row r="819" spans="1:7">
      <c r="A819" s="73"/>
      <c r="B819" s="73"/>
      <c r="C819" s="73"/>
      <c r="D819" s="73"/>
      <c r="E819" s="73"/>
      <c r="F819" s="73"/>
      <c r="G819" s="75"/>
    </row>
    <row r="820" spans="1:7">
      <c r="A820" s="73"/>
      <c r="B820" s="73"/>
      <c r="C820" s="73"/>
      <c r="D820" s="73"/>
      <c r="E820" s="73"/>
      <c r="F820" s="73"/>
      <c r="G820" s="75"/>
    </row>
    <row r="821" spans="1:7">
      <c r="A821" s="73"/>
      <c r="B821" s="73"/>
      <c r="C821" s="73"/>
      <c r="D821" s="73"/>
      <c r="E821" s="73"/>
      <c r="F821" s="73"/>
      <c r="G821" s="75"/>
    </row>
    <row r="822" spans="1:7">
      <c r="A822" s="73"/>
      <c r="B822" s="73"/>
      <c r="C822" s="73"/>
      <c r="D822" s="73"/>
      <c r="E822" s="73"/>
      <c r="F822" s="73"/>
      <c r="G822" s="75"/>
    </row>
    <row r="823" spans="1:7">
      <c r="A823" s="73"/>
      <c r="B823" s="73"/>
      <c r="C823" s="73"/>
      <c r="D823" s="73"/>
      <c r="E823" s="73"/>
      <c r="F823" s="73"/>
      <c r="G823" s="75"/>
    </row>
    <row r="824" spans="1:7">
      <c r="A824" s="73"/>
      <c r="B824" s="73"/>
      <c r="C824" s="73"/>
      <c r="D824" s="73"/>
      <c r="E824" s="73"/>
      <c r="F824" s="73"/>
      <c r="G824" s="75"/>
    </row>
    <row r="825" spans="1:7">
      <c r="A825" s="73"/>
      <c r="B825" s="73"/>
      <c r="C825" s="73"/>
      <c r="D825" s="73"/>
      <c r="E825" s="73"/>
      <c r="F825" s="73"/>
      <c r="G825" s="75"/>
    </row>
    <row r="826" spans="1:7">
      <c r="A826" s="73"/>
      <c r="B826" s="73"/>
      <c r="C826" s="73"/>
      <c r="D826" s="73"/>
      <c r="E826" s="73"/>
      <c r="F826" s="73"/>
      <c r="G826" s="75"/>
    </row>
    <row r="827" spans="1:7">
      <c r="A827" s="73"/>
      <c r="B827" s="73"/>
      <c r="C827" s="73"/>
      <c r="D827" s="73"/>
      <c r="E827" s="73"/>
      <c r="F827" s="73"/>
      <c r="G827" s="75"/>
    </row>
    <row r="828" spans="1:7">
      <c r="A828" s="73"/>
      <c r="B828" s="73"/>
      <c r="C828" s="73"/>
      <c r="D828" s="73"/>
      <c r="E828" s="73"/>
      <c r="F828" s="73"/>
      <c r="G828" s="75"/>
    </row>
    <row r="829" spans="1:7">
      <c r="A829" s="73"/>
      <c r="B829" s="73"/>
      <c r="C829" s="73"/>
      <c r="D829" s="73"/>
      <c r="E829" s="73"/>
      <c r="F829" s="73"/>
      <c r="G829" s="75"/>
    </row>
    <row r="830" spans="1:7">
      <c r="A830" s="73"/>
      <c r="B830" s="73"/>
      <c r="C830" s="73"/>
      <c r="D830" s="73"/>
      <c r="E830" s="73"/>
      <c r="F830" s="73"/>
      <c r="G830" s="75"/>
    </row>
    <row r="831" spans="1:7">
      <c r="A831" s="73"/>
      <c r="B831" s="73"/>
      <c r="C831" s="73"/>
      <c r="D831" s="73"/>
      <c r="E831" s="73"/>
      <c r="F831" s="73"/>
      <c r="G831" s="75"/>
    </row>
    <row r="832" spans="1:7">
      <c r="A832" s="73"/>
      <c r="B832" s="73"/>
      <c r="C832" s="73"/>
      <c r="D832" s="73"/>
      <c r="E832" s="73"/>
      <c r="F832" s="73"/>
      <c r="G832" s="75"/>
    </row>
    <row r="833" spans="1:7">
      <c r="A833" s="73"/>
      <c r="B833" s="73"/>
      <c r="C833" s="73"/>
      <c r="D833" s="73"/>
      <c r="E833" s="73"/>
      <c r="F833" s="73"/>
      <c r="G833" s="75"/>
    </row>
    <row r="834" spans="1:7">
      <c r="A834" s="73"/>
      <c r="B834" s="73"/>
      <c r="C834" s="73"/>
      <c r="D834" s="73"/>
      <c r="E834" s="73"/>
      <c r="F834" s="73"/>
      <c r="G834" s="75"/>
    </row>
    <row r="835" spans="1:7">
      <c r="A835" s="73"/>
      <c r="B835" s="73"/>
      <c r="C835" s="73"/>
      <c r="D835" s="73"/>
      <c r="E835" s="73"/>
      <c r="F835" s="73"/>
      <c r="G835" s="75"/>
    </row>
    <row r="836" spans="1:7">
      <c r="A836" s="73"/>
      <c r="B836" s="73"/>
      <c r="C836" s="73"/>
      <c r="D836" s="73"/>
      <c r="E836" s="73"/>
      <c r="F836" s="73"/>
      <c r="G836" s="75"/>
    </row>
    <row r="837" spans="1:7">
      <c r="A837" s="73"/>
      <c r="B837" s="73"/>
      <c r="C837" s="73"/>
      <c r="D837" s="73"/>
      <c r="E837" s="73"/>
      <c r="F837" s="73"/>
      <c r="G837" s="75"/>
    </row>
    <row r="838" spans="1:7">
      <c r="A838" s="73"/>
      <c r="B838" s="73"/>
      <c r="C838" s="73"/>
      <c r="D838" s="73"/>
      <c r="E838" s="73"/>
      <c r="F838" s="73"/>
      <c r="G838" s="75"/>
    </row>
    <row r="839" spans="1:7">
      <c r="A839" s="73"/>
      <c r="B839" s="73"/>
      <c r="C839" s="73"/>
      <c r="D839" s="73"/>
      <c r="E839" s="73"/>
      <c r="F839" s="73"/>
      <c r="G839" s="75"/>
    </row>
    <row r="840" spans="1:7">
      <c r="A840" s="73"/>
      <c r="B840" s="73"/>
      <c r="C840" s="73"/>
      <c r="D840" s="73"/>
      <c r="E840" s="73"/>
      <c r="F840" s="73"/>
      <c r="G840" s="75"/>
    </row>
    <row r="841" spans="1:7">
      <c r="A841" s="73"/>
      <c r="B841" s="73"/>
      <c r="C841" s="73"/>
      <c r="D841" s="73"/>
      <c r="E841" s="73"/>
      <c r="F841" s="73"/>
      <c r="G841" s="75"/>
    </row>
    <row r="842" spans="1:7">
      <c r="A842" s="73"/>
      <c r="B842" s="73"/>
      <c r="C842" s="73"/>
      <c r="D842" s="73"/>
      <c r="E842" s="73"/>
      <c r="F842" s="73"/>
      <c r="G842" s="75"/>
    </row>
    <row r="843" spans="1:7">
      <c r="A843" s="73"/>
      <c r="B843" s="73"/>
      <c r="C843" s="73"/>
      <c r="D843" s="73"/>
      <c r="E843" s="73"/>
      <c r="F843" s="73"/>
      <c r="G843" s="75"/>
    </row>
    <row r="844" spans="1:7">
      <c r="A844" s="73"/>
      <c r="B844" s="73"/>
      <c r="C844" s="73"/>
      <c r="D844" s="73"/>
      <c r="E844" s="73"/>
      <c r="F844" s="73"/>
      <c r="G844" s="75"/>
    </row>
    <row r="845" spans="1:7">
      <c r="A845" s="73"/>
      <c r="B845" s="73"/>
      <c r="C845" s="73"/>
      <c r="D845" s="73"/>
      <c r="E845" s="73"/>
      <c r="F845" s="73"/>
      <c r="G845" s="75"/>
    </row>
    <row r="846" spans="1:7">
      <c r="A846" s="73"/>
      <c r="B846" s="73"/>
      <c r="C846" s="73"/>
      <c r="D846" s="73"/>
      <c r="E846" s="73"/>
      <c r="F846" s="73"/>
      <c r="G846" s="75"/>
    </row>
    <row r="847" spans="1:7">
      <c r="A847" s="73"/>
      <c r="B847" s="73"/>
      <c r="C847" s="73"/>
      <c r="D847" s="73"/>
      <c r="E847" s="73"/>
      <c r="F847" s="73"/>
      <c r="G847" s="75"/>
    </row>
    <row r="848" spans="1:7">
      <c r="A848" s="73"/>
      <c r="B848" s="73"/>
      <c r="C848" s="73"/>
      <c r="D848" s="73"/>
      <c r="E848" s="73"/>
      <c r="F848" s="73"/>
      <c r="G848" s="75"/>
    </row>
    <row r="849" spans="1:7">
      <c r="A849" s="73"/>
      <c r="B849" s="73"/>
      <c r="C849" s="73"/>
      <c r="D849" s="73"/>
      <c r="E849" s="73"/>
      <c r="F849" s="73"/>
      <c r="G849" s="75"/>
    </row>
    <row r="850" spans="1:7">
      <c r="A850" s="73"/>
      <c r="B850" s="73"/>
      <c r="C850" s="73"/>
      <c r="D850" s="73"/>
      <c r="E850" s="73"/>
      <c r="F850" s="73"/>
      <c r="G850" s="75"/>
    </row>
    <row r="851" spans="1:7">
      <c r="A851" s="73"/>
      <c r="B851" s="73"/>
      <c r="C851" s="73"/>
      <c r="D851" s="73"/>
      <c r="E851" s="73"/>
      <c r="F851" s="73"/>
      <c r="G851" s="75"/>
    </row>
    <row r="852" spans="1:7">
      <c r="A852" s="73"/>
      <c r="B852" s="73"/>
      <c r="C852" s="73"/>
      <c r="D852" s="73"/>
      <c r="E852" s="73"/>
      <c r="F852" s="73"/>
      <c r="G852" s="75"/>
    </row>
    <row r="853" spans="1:7">
      <c r="A853" s="73"/>
      <c r="B853" s="73"/>
      <c r="C853" s="73"/>
      <c r="D853" s="73"/>
      <c r="E853" s="73"/>
      <c r="F853" s="73"/>
      <c r="G853" s="75"/>
    </row>
    <row r="854" spans="1:7">
      <c r="A854" s="73"/>
      <c r="B854" s="73"/>
      <c r="C854" s="73"/>
      <c r="D854" s="73"/>
      <c r="E854" s="73"/>
      <c r="F854" s="73"/>
      <c r="G854" s="75"/>
    </row>
    <row r="855" spans="1:7">
      <c r="A855" s="73"/>
      <c r="B855" s="73"/>
      <c r="C855" s="73"/>
      <c r="D855" s="73"/>
      <c r="E855" s="73"/>
      <c r="F855" s="73"/>
      <c r="G855" s="75"/>
    </row>
    <row r="856" spans="1:7">
      <c r="A856" s="73"/>
      <c r="B856" s="73"/>
      <c r="C856" s="73"/>
      <c r="D856" s="73"/>
      <c r="E856" s="73"/>
      <c r="F856" s="73"/>
      <c r="G856" s="75"/>
    </row>
    <row r="857" spans="1:7">
      <c r="A857" s="73"/>
      <c r="B857" s="73"/>
      <c r="C857" s="73"/>
      <c r="D857" s="73"/>
      <c r="E857" s="73"/>
      <c r="F857" s="73"/>
      <c r="G857" s="75"/>
    </row>
    <row r="858" spans="1:7">
      <c r="A858" s="73"/>
      <c r="B858" s="73"/>
      <c r="C858" s="73"/>
      <c r="D858" s="73"/>
      <c r="E858" s="73"/>
      <c r="F858" s="73"/>
      <c r="G858" s="75"/>
    </row>
    <row r="859" spans="1:7">
      <c r="A859" s="73"/>
      <c r="B859" s="73"/>
      <c r="C859" s="73"/>
      <c r="D859" s="73"/>
      <c r="E859" s="73"/>
      <c r="F859" s="73"/>
      <c r="G859" s="75"/>
    </row>
    <row r="860" spans="1:7">
      <c r="A860" s="73"/>
      <c r="B860" s="73"/>
      <c r="C860" s="73"/>
      <c r="D860" s="73"/>
      <c r="E860" s="73"/>
      <c r="F860" s="73"/>
      <c r="G860" s="75"/>
    </row>
    <row r="861" spans="1:7">
      <c r="A861" s="73"/>
      <c r="B861" s="73"/>
      <c r="C861" s="73"/>
      <c r="D861" s="73"/>
      <c r="E861" s="73"/>
      <c r="F861" s="73"/>
      <c r="G861" s="75"/>
    </row>
    <row r="862" spans="1:7">
      <c r="A862" s="73"/>
      <c r="B862" s="73"/>
      <c r="C862" s="73"/>
      <c r="D862" s="73"/>
      <c r="E862" s="73"/>
      <c r="F862" s="73"/>
      <c r="G862" s="75"/>
    </row>
    <row r="863" spans="1:7">
      <c r="A863" s="73"/>
      <c r="B863" s="73"/>
      <c r="C863" s="73"/>
      <c r="D863" s="73"/>
      <c r="E863" s="73"/>
      <c r="F863" s="73"/>
      <c r="G863" s="75"/>
    </row>
    <row r="864" spans="1:7">
      <c r="A864" s="73"/>
      <c r="B864" s="73"/>
      <c r="C864" s="73"/>
      <c r="D864" s="73"/>
      <c r="E864" s="73"/>
      <c r="F864" s="73"/>
      <c r="G864" s="75"/>
    </row>
    <row r="865" spans="1:7">
      <c r="A865" s="73"/>
      <c r="B865" s="73"/>
      <c r="C865" s="73"/>
      <c r="D865" s="73"/>
      <c r="E865" s="73"/>
      <c r="F865" s="73"/>
      <c r="G865" s="75"/>
    </row>
    <row r="866" spans="1:7">
      <c r="A866" s="73"/>
      <c r="B866" s="73"/>
      <c r="C866" s="73"/>
      <c r="D866" s="73"/>
      <c r="E866" s="73"/>
      <c r="F866" s="73"/>
      <c r="G866" s="75"/>
    </row>
    <row r="867" spans="1:7">
      <c r="A867" s="73"/>
      <c r="B867" s="73"/>
      <c r="C867" s="73"/>
      <c r="D867" s="73"/>
      <c r="E867" s="73"/>
      <c r="F867" s="73"/>
      <c r="G867" s="75"/>
    </row>
    <row r="868" spans="1:7">
      <c r="A868" s="73"/>
      <c r="B868" s="73"/>
      <c r="C868" s="73"/>
      <c r="D868" s="73"/>
      <c r="E868" s="73"/>
      <c r="F868" s="73"/>
      <c r="G868" s="75"/>
    </row>
    <row r="869" spans="1:7">
      <c r="A869" s="73"/>
      <c r="B869" s="73"/>
      <c r="C869" s="73"/>
      <c r="D869" s="73"/>
      <c r="E869" s="73"/>
      <c r="F869" s="73"/>
      <c r="G869" s="75"/>
    </row>
    <row r="870" spans="1:7">
      <c r="A870" s="73"/>
      <c r="B870" s="73"/>
      <c r="C870" s="73"/>
      <c r="D870" s="73"/>
      <c r="E870" s="73"/>
      <c r="F870" s="73"/>
      <c r="G870" s="75"/>
    </row>
    <row r="871" spans="1:7">
      <c r="A871" s="73"/>
      <c r="B871" s="73"/>
      <c r="C871" s="73"/>
      <c r="D871" s="73"/>
      <c r="E871" s="73"/>
      <c r="F871" s="73"/>
      <c r="G871" s="75"/>
    </row>
    <row r="872" spans="1:7">
      <c r="A872" s="73"/>
      <c r="B872" s="73"/>
      <c r="C872" s="73"/>
      <c r="D872" s="73"/>
      <c r="E872" s="73"/>
      <c r="F872" s="73"/>
      <c r="G872" s="75"/>
    </row>
    <row r="873" spans="1:7">
      <c r="A873" s="73"/>
      <c r="B873" s="73"/>
      <c r="C873" s="73"/>
      <c r="D873" s="73"/>
      <c r="E873" s="73"/>
      <c r="F873" s="73"/>
      <c r="G873" s="75"/>
    </row>
    <row r="874" spans="1:7">
      <c r="A874" s="73"/>
      <c r="B874" s="73"/>
      <c r="C874" s="73"/>
      <c r="D874" s="73"/>
      <c r="E874" s="73"/>
      <c r="F874" s="73"/>
      <c r="G874" s="75"/>
    </row>
    <row r="875" spans="1:7">
      <c r="A875" s="73"/>
      <c r="B875" s="73"/>
      <c r="C875" s="73"/>
      <c r="D875" s="73"/>
      <c r="E875" s="73"/>
      <c r="F875" s="73"/>
      <c r="G875" s="75"/>
    </row>
    <row r="876" spans="1:7">
      <c r="A876" s="73"/>
      <c r="B876" s="73"/>
      <c r="C876" s="73"/>
      <c r="D876" s="73"/>
      <c r="E876" s="73"/>
      <c r="F876" s="73"/>
      <c r="G876" s="75"/>
    </row>
    <row r="877" spans="1:7">
      <c r="A877" s="73"/>
      <c r="B877" s="73"/>
      <c r="C877" s="73"/>
      <c r="D877" s="73"/>
      <c r="E877" s="73"/>
      <c r="F877" s="73"/>
      <c r="G877" s="75"/>
    </row>
    <row r="878" spans="1:7">
      <c r="A878" s="73"/>
      <c r="B878" s="73"/>
      <c r="C878" s="73"/>
      <c r="D878" s="73"/>
      <c r="E878" s="73"/>
      <c r="F878" s="73"/>
      <c r="G878" s="75"/>
    </row>
    <row r="879" spans="1:7">
      <c r="A879" s="73"/>
      <c r="B879" s="73"/>
      <c r="C879" s="73"/>
      <c r="D879" s="73"/>
      <c r="E879" s="73"/>
      <c r="F879" s="73"/>
      <c r="G879" s="75"/>
    </row>
    <row r="880" spans="1:7">
      <c r="A880" s="73"/>
      <c r="B880" s="73"/>
      <c r="C880" s="73"/>
      <c r="D880" s="73"/>
      <c r="E880" s="73"/>
      <c r="F880" s="73"/>
      <c r="G880" s="75"/>
    </row>
    <row r="881" spans="1:7">
      <c r="A881" s="73"/>
      <c r="B881" s="73"/>
      <c r="C881" s="73"/>
      <c r="D881" s="73"/>
      <c r="E881" s="73"/>
      <c r="F881" s="73"/>
      <c r="G881" s="75"/>
    </row>
    <row r="882" spans="1:7">
      <c r="A882" s="73"/>
      <c r="B882" s="73"/>
      <c r="C882" s="73"/>
      <c r="D882" s="73"/>
      <c r="E882" s="73"/>
      <c r="F882" s="73"/>
      <c r="G882" s="75"/>
    </row>
    <row r="883" spans="1:7">
      <c r="A883" s="73"/>
      <c r="B883" s="73"/>
      <c r="C883" s="73"/>
      <c r="D883" s="73"/>
      <c r="E883" s="73"/>
      <c r="F883" s="73"/>
      <c r="G883" s="75"/>
    </row>
    <row r="884" spans="1:7">
      <c r="A884" s="73"/>
      <c r="B884" s="73"/>
      <c r="C884" s="73"/>
      <c r="D884" s="73"/>
      <c r="E884" s="73"/>
      <c r="F884" s="73"/>
      <c r="G884" s="75"/>
    </row>
    <row r="885" spans="1:7">
      <c r="A885" s="73"/>
      <c r="B885" s="73"/>
      <c r="C885" s="73"/>
      <c r="D885" s="73"/>
      <c r="E885" s="73"/>
      <c r="F885" s="73"/>
      <c r="G885" s="75"/>
    </row>
    <row r="886" spans="1:7">
      <c r="A886" s="73"/>
      <c r="B886" s="73"/>
      <c r="C886" s="73"/>
      <c r="D886" s="73"/>
      <c r="E886" s="73"/>
      <c r="F886" s="73"/>
      <c r="G886" s="75"/>
    </row>
    <row r="887" spans="1:7">
      <c r="A887" s="73"/>
      <c r="B887" s="73"/>
      <c r="C887" s="73"/>
      <c r="D887" s="73"/>
      <c r="E887" s="73"/>
      <c r="F887" s="73"/>
      <c r="G887" s="75"/>
    </row>
    <row r="888" spans="1:7">
      <c r="A888" s="73"/>
      <c r="B888" s="73"/>
      <c r="C888" s="73"/>
      <c r="D888" s="73"/>
      <c r="E888" s="73"/>
      <c r="F888" s="73"/>
      <c r="G888" s="75"/>
    </row>
    <row r="889" spans="1:7">
      <c r="A889" s="73"/>
      <c r="B889" s="73"/>
      <c r="C889" s="73"/>
      <c r="D889" s="73"/>
      <c r="E889" s="73"/>
      <c r="F889" s="73"/>
      <c r="G889" s="75"/>
    </row>
    <row r="890" spans="1:7">
      <c r="A890" s="73"/>
      <c r="B890" s="73"/>
      <c r="C890" s="73"/>
      <c r="D890" s="73"/>
      <c r="E890" s="73"/>
      <c r="F890" s="73"/>
      <c r="G890" s="75"/>
    </row>
    <row r="891" spans="1:7">
      <c r="A891" s="73"/>
      <c r="B891" s="73"/>
      <c r="C891" s="73"/>
      <c r="D891" s="73"/>
      <c r="E891" s="73"/>
      <c r="F891" s="73"/>
      <c r="G891" s="75"/>
    </row>
    <row r="892" spans="1:7">
      <c r="A892" s="73"/>
      <c r="B892" s="73"/>
      <c r="C892" s="73"/>
      <c r="D892" s="73"/>
      <c r="E892" s="73"/>
      <c r="F892" s="73"/>
      <c r="G892" s="75"/>
    </row>
    <row r="893" spans="1:7">
      <c r="A893" s="73"/>
      <c r="B893" s="73"/>
      <c r="C893" s="73"/>
      <c r="D893" s="73"/>
      <c r="E893" s="73"/>
      <c r="F893" s="73"/>
      <c r="G893" s="75"/>
    </row>
    <row r="894" spans="1:7">
      <c r="A894" s="73"/>
      <c r="B894" s="73"/>
      <c r="C894" s="73"/>
      <c r="D894" s="73"/>
      <c r="E894" s="73"/>
      <c r="F894" s="73"/>
      <c r="G894" s="75"/>
    </row>
    <row r="895" spans="1:7">
      <c r="A895" s="73"/>
      <c r="B895" s="73"/>
      <c r="C895" s="73"/>
      <c r="D895" s="73"/>
      <c r="E895" s="73"/>
      <c r="F895" s="73"/>
      <c r="G895" s="75"/>
    </row>
    <row r="896" spans="1:7">
      <c r="A896" s="73"/>
      <c r="B896" s="73"/>
      <c r="C896" s="73"/>
      <c r="D896" s="73"/>
      <c r="E896" s="73"/>
      <c r="F896" s="73"/>
      <c r="G896" s="75"/>
    </row>
    <row r="897" spans="1:7">
      <c r="A897" s="73"/>
      <c r="B897" s="73"/>
      <c r="C897" s="73"/>
      <c r="D897" s="73"/>
      <c r="E897" s="73"/>
      <c r="F897" s="73"/>
      <c r="G897" s="75"/>
    </row>
    <row r="898" spans="1:7">
      <c r="A898" s="73"/>
      <c r="B898" s="73"/>
      <c r="C898" s="73"/>
      <c r="D898" s="73"/>
      <c r="E898" s="73"/>
      <c r="F898" s="73"/>
      <c r="G898" s="75"/>
    </row>
    <row r="899" spans="1:7">
      <c r="A899" s="73"/>
      <c r="B899" s="73"/>
      <c r="C899" s="73"/>
      <c r="D899" s="73"/>
      <c r="E899" s="73"/>
      <c r="F899" s="73"/>
      <c r="G899" s="75"/>
    </row>
    <row r="900" spans="1:7">
      <c r="A900" s="73"/>
      <c r="B900" s="73"/>
      <c r="C900" s="73"/>
      <c r="D900" s="73"/>
      <c r="E900" s="73"/>
      <c r="F900" s="73"/>
      <c r="G900" s="75"/>
    </row>
    <row r="901" spans="1:7">
      <c r="A901" s="73"/>
      <c r="B901" s="73"/>
      <c r="C901" s="73"/>
      <c r="D901" s="73"/>
      <c r="E901" s="73"/>
      <c r="F901" s="73"/>
      <c r="G901" s="75"/>
    </row>
  </sheetData>
  <mergeCells count="16">
    <mergeCell ref="D33:E33"/>
    <mergeCell ref="C2:G2"/>
    <mergeCell ref="A4:A12"/>
    <mergeCell ref="B4:B12"/>
    <mergeCell ref="C4:C6"/>
    <mergeCell ref="D4:D6"/>
    <mergeCell ref="E4:E6"/>
    <mergeCell ref="C7:C9"/>
    <mergeCell ref="D7:D9"/>
    <mergeCell ref="E7:E9"/>
    <mergeCell ref="C10:C12"/>
    <mergeCell ref="D10:D12"/>
    <mergeCell ref="E10:E12"/>
    <mergeCell ref="B13:C13"/>
    <mergeCell ref="B14:C14"/>
    <mergeCell ref="B17:C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1"/>
  <sheetViews>
    <sheetView topLeftCell="I19" workbookViewId="0">
      <selection activeCell="I20" sqref="I20"/>
    </sheetView>
  </sheetViews>
  <sheetFormatPr defaultRowHeight="15"/>
  <cols>
    <col min="7" max="7" width="15.5703125" bestFit="1" customWidth="1"/>
    <col min="8" max="8" width="19.42578125" customWidth="1"/>
    <col min="9" max="18" width="15.5703125" bestFit="1" customWidth="1"/>
  </cols>
  <sheetData>
    <row r="1" spans="1:44">
      <c r="A1" s="96"/>
      <c r="B1" s="96"/>
      <c r="C1" s="96"/>
      <c r="D1" s="96"/>
      <c r="E1" s="97"/>
      <c r="F1" s="97"/>
      <c r="G1" s="96"/>
      <c r="H1" s="98" t="s">
        <v>100</v>
      </c>
      <c r="I1" s="97"/>
      <c r="J1" s="97"/>
      <c r="K1" s="97"/>
      <c r="L1" s="97"/>
      <c r="M1" s="97"/>
      <c r="N1" s="97"/>
      <c r="O1" s="97"/>
      <c r="P1" s="97"/>
      <c r="Q1" s="97"/>
      <c r="R1" s="97"/>
      <c r="S1" s="753" t="s">
        <v>66</v>
      </c>
      <c r="T1" s="753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</row>
    <row r="2" spans="1:44">
      <c r="A2" s="96"/>
      <c r="B2" s="96"/>
      <c r="C2" s="96"/>
      <c r="D2" s="96"/>
      <c r="E2" s="97"/>
      <c r="F2" s="97"/>
      <c r="G2" s="754" t="s">
        <v>2</v>
      </c>
      <c r="H2" s="754"/>
      <c r="I2" s="754"/>
      <c r="J2" s="754"/>
      <c r="K2" s="754"/>
      <c r="L2" s="110"/>
      <c r="M2" s="110"/>
      <c r="N2" s="110"/>
      <c r="O2" s="97"/>
      <c r="P2" s="97"/>
      <c r="Q2" s="97"/>
      <c r="R2" s="97"/>
      <c r="S2" s="753" t="s">
        <v>67</v>
      </c>
      <c r="T2" s="753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</row>
    <row r="3" spans="1:44" ht="60">
      <c r="A3" s="99" t="s">
        <v>3</v>
      </c>
      <c r="B3" s="100" t="s">
        <v>4</v>
      </c>
      <c r="C3" s="101" t="s">
        <v>5</v>
      </c>
      <c r="D3" s="102" t="s">
        <v>6</v>
      </c>
      <c r="E3" s="103" t="s">
        <v>7</v>
      </c>
      <c r="F3" s="106"/>
      <c r="G3" s="104" t="s">
        <v>10</v>
      </c>
      <c r="H3" s="99" t="s">
        <v>35</v>
      </c>
      <c r="I3" s="99" t="s">
        <v>36</v>
      </c>
      <c r="J3" s="99" t="s">
        <v>38</v>
      </c>
      <c r="K3" s="99" t="s">
        <v>39</v>
      </c>
      <c r="L3" s="99" t="s">
        <v>40</v>
      </c>
      <c r="M3" s="99" t="s">
        <v>41</v>
      </c>
      <c r="N3" s="99" t="s">
        <v>42</v>
      </c>
      <c r="O3" s="99" t="s">
        <v>43</v>
      </c>
      <c r="P3" s="99" t="s">
        <v>44</v>
      </c>
      <c r="Q3" s="99" t="s">
        <v>45</v>
      </c>
      <c r="R3" s="99" t="s">
        <v>46</v>
      </c>
      <c r="S3" s="97"/>
      <c r="T3" s="9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</row>
    <row r="4" spans="1:44" ht="25.5">
      <c r="A4" s="761">
        <v>10</v>
      </c>
      <c r="B4" s="762" t="s">
        <v>109</v>
      </c>
      <c r="C4" s="763" t="s">
        <v>17</v>
      </c>
      <c r="D4" s="764" t="s">
        <v>83</v>
      </c>
      <c r="E4" s="758" t="s">
        <v>84</v>
      </c>
      <c r="F4" s="108" t="s">
        <v>101</v>
      </c>
      <c r="G4" s="112">
        <v>373</v>
      </c>
      <c r="H4" s="113">
        <v>373</v>
      </c>
      <c r="I4" s="113">
        <v>373</v>
      </c>
      <c r="J4" s="113">
        <v>358</v>
      </c>
      <c r="K4" s="113">
        <v>353</v>
      </c>
      <c r="L4" s="113">
        <v>348</v>
      </c>
      <c r="M4" s="113">
        <v>343</v>
      </c>
      <c r="N4" s="113">
        <v>338</v>
      </c>
      <c r="O4" s="113">
        <v>333</v>
      </c>
      <c r="P4" s="113">
        <v>328</v>
      </c>
      <c r="Q4" s="113">
        <v>323</v>
      </c>
      <c r="R4" s="113">
        <v>323</v>
      </c>
      <c r="S4" s="105"/>
      <c r="T4" s="105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</row>
    <row r="5" spans="1:44" ht="38.25">
      <c r="A5" s="761"/>
      <c r="B5" s="762"/>
      <c r="C5" s="763"/>
      <c r="D5" s="764"/>
      <c r="E5" s="758"/>
      <c r="F5" s="108" t="s">
        <v>102</v>
      </c>
      <c r="G5" s="114">
        <v>373</v>
      </c>
      <c r="H5" s="115">
        <v>373</v>
      </c>
      <c r="I5" s="115">
        <v>373</v>
      </c>
      <c r="J5" s="115">
        <v>373</v>
      </c>
      <c r="K5" s="115">
        <v>373</v>
      </c>
      <c r="L5" s="115">
        <v>373</v>
      </c>
      <c r="M5" s="115">
        <v>373</v>
      </c>
      <c r="N5" s="115">
        <v>373</v>
      </c>
      <c r="O5" s="115">
        <v>373</v>
      </c>
      <c r="P5" s="115">
        <v>373</v>
      </c>
      <c r="Q5" s="115">
        <v>373</v>
      </c>
      <c r="R5" s="115">
        <v>373</v>
      </c>
      <c r="S5" s="105"/>
      <c r="T5" s="105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</row>
    <row r="6" spans="1:44" ht="25.5">
      <c r="A6" s="761"/>
      <c r="B6" s="762"/>
      <c r="C6" s="759"/>
      <c r="D6" s="759"/>
      <c r="E6" s="759"/>
      <c r="F6" s="108" t="s">
        <v>103</v>
      </c>
      <c r="G6" s="116">
        <v>0</v>
      </c>
      <c r="H6" s="117">
        <v>0</v>
      </c>
      <c r="I6" s="117">
        <v>0</v>
      </c>
      <c r="J6" s="117">
        <v>1.0699999999999999E-2</v>
      </c>
      <c r="K6" s="117">
        <v>2.1399999999999999E-2</v>
      </c>
      <c r="L6" s="117">
        <v>3.2199999999999999E-2</v>
      </c>
      <c r="M6" s="117">
        <v>4.5600000000000002E-2</v>
      </c>
      <c r="N6" s="117">
        <v>5.8999999999999997E-2</v>
      </c>
      <c r="O6" s="117">
        <v>8.0399999999999999E-2</v>
      </c>
      <c r="P6" s="117">
        <v>0.1072</v>
      </c>
      <c r="Q6" s="117">
        <v>0.13400000000000001</v>
      </c>
      <c r="R6" s="117">
        <v>0.13400000000000001</v>
      </c>
      <c r="S6" s="105"/>
      <c r="T6" s="105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</row>
    <row r="7" spans="1:44" ht="63.75">
      <c r="A7" s="761"/>
      <c r="B7" s="762"/>
      <c r="C7" s="763" t="s">
        <v>88</v>
      </c>
      <c r="D7" s="756" t="s">
        <v>89</v>
      </c>
      <c r="E7" s="758" t="s">
        <v>90</v>
      </c>
      <c r="F7" s="108" t="s">
        <v>91</v>
      </c>
      <c r="G7" s="114" t="s">
        <v>110</v>
      </c>
      <c r="H7" s="115" t="s">
        <v>110</v>
      </c>
      <c r="I7" s="115" t="s">
        <v>110</v>
      </c>
      <c r="J7" s="115" t="s">
        <v>110</v>
      </c>
      <c r="K7" s="115" t="s">
        <v>110</v>
      </c>
      <c r="L7" s="113">
        <v>12.5</v>
      </c>
      <c r="M7" s="115" t="s">
        <v>110</v>
      </c>
      <c r="N7" s="115" t="s">
        <v>110</v>
      </c>
      <c r="O7" s="115" t="s">
        <v>110</v>
      </c>
      <c r="P7" s="115" t="s">
        <v>110</v>
      </c>
      <c r="Q7" s="115" t="s">
        <v>110</v>
      </c>
      <c r="R7" s="115">
        <v>10</v>
      </c>
      <c r="S7" s="105"/>
      <c r="T7" s="105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</row>
    <row r="8" spans="1:44" ht="38.25">
      <c r="A8" s="761"/>
      <c r="B8" s="762"/>
      <c r="C8" s="763"/>
      <c r="D8" s="756"/>
      <c r="E8" s="758"/>
      <c r="F8" s="108" t="s">
        <v>106</v>
      </c>
      <c r="G8" s="118"/>
      <c r="H8" s="115"/>
      <c r="I8" s="115"/>
      <c r="J8" s="115"/>
      <c r="K8" s="115"/>
      <c r="L8" s="113">
        <v>100</v>
      </c>
      <c r="M8" s="115"/>
      <c r="N8" s="115"/>
      <c r="O8" s="115"/>
      <c r="P8" s="115"/>
      <c r="Q8" s="115"/>
      <c r="R8" s="115">
        <v>78</v>
      </c>
      <c r="S8" s="105"/>
      <c r="T8" s="105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</row>
    <row r="9" spans="1:44" ht="25.5">
      <c r="A9" s="761"/>
      <c r="B9" s="762"/>
      <c r="C9" s="759"/>
      <c r="D9" s="757"/>
      <c r="E9" s="759"/>
      <c r="F9" s="108" t="s">
        <v>103</v>
      </c>
      <c r="G9" s="118"/>
      <c r="H9" s="115"/>
      <c r="I9" s="115"/>
      <c r="J9" s="115"/>
      <c r="K9" s="115"/>
      <c r="L9" s="117">
        <v>0.125</v>
      </c>
      <c r="M9" s="115"/>
      <c r="N9" s="115"/>
      <c r="O9" s="115"/>
      <c r="P9" s="115"/>
      <c r="Q9" s="115"/>
      <c r="R9" s="117">
        <v>0.12820000000000001</v>
      </c>
      <c r="S9" s="105"/>
      <c r="T9" s="105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</row>
    <row r="10" spans="1:44" ht="51">
      <c r="A10" s="761"/>
      <c r="B10" s="762"/>
      <c r="C10" s="760" t="s">
        <v>107</v>
      </c>
      <c r="D10" s="755" t="s">
        <v>93</v>
      </c>
      <c r="E10" s="760" t="s">
        <v>108</v>
      </c>
      <c r="F10" s="109" t="s">
        <v>104</v>
      </c>
      <c r="G10" s="114" t="s">
        <v>110</v>
      </c>
      <c r="H10" s="115">
        <v>42</v>
      </c>
      <c r="I10" s="115" t="s">
        <v>110</v>
      </c>
      <c r="J10" s="115" t="s">
        <v>110</v>
      </c>
      <c r="K10" s="115" t="s">
        <v>110</v>
      </c>
      <c r="L10" s="115" t="s">
        <v>110</v>
      </c>
      <c r="M10" s="115" t="s">
        <v>110</v>
      </c>
      <c r="N10" s="115" t="s">
        <v>110</v>
      </c>
      <c r="O10" s="115" t="s">
        <v>110</v>
      </c>
      <c r="P10" s="113">
        <v>19</v>
      </c>
      <c r="Q10" s="115" t="s">
        <v>110</v>
      </c>
      <c r="R10" s="115">
        <v>19</v>
      </c>
      <c r="S10" s="105"/>
      <c r="T10" s="105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</row>
    <row r="11" spans="1:44" ht="38.25">
      <c r="A11" s="761"/>
      <c r="B11" s="762"/>
      <c r="C11" s="760"/>
      <c r="D11" s="755"/>
      <c r="E11" s="760"/>
      <c r="F11" s="111" t="s">
        <v>105</v>
      </c>
      <c r="G11" s="118"/>
      <c r="H11" s="115">
        <v>51</v>
      </c>
      <c r="I11" s="115"/>
      <c r="J11" s="115"/>
      <c r="K11" s="115"/>
      <c r="L11" s="115"/>
      <c r="M11" s="115"/>
      <c r="N11" s="115"/>
      <c r="O11" s="115"/>
      <c r="P11" s="115">
        <v>16</v>
      </c>
      <c r="Q11" s="115"/>
      <c r="R11" s="115">
        <v>18</v>
      </c>
      <c r="S11" s="105"/>
      <c r="T11" s="105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</row>
    <row r="12" spans="1:44" ht="25.5">
      <c r="A12" s="761"/>
      <c r="B12" s="762"/>
      <c r="C12" s="760"/>
      <c r="D12" s="755"/>
      <c r="E12" s="761"/>
      <c r="F12" s="108" t="s">
        <v>103</v>
      </c>
      <c r="G12" s="118"/>
      <c r="H12" s="119">
        <v>0.82350000000000001</v>
      </c>
      <c r="I12" s="115"/>
      <c r="J12" s="115"/>
      <c r="K12" s="115"/>
      <c r="L12" s="115"/>
      <c r="M12" s="115"/>
      <c r="N12" s="115"/>
      <c r="O12" s="115"/>
      <c r="P12" s="117">
        <v>0.84209999999999996</v>
      </c>
      <c r="Q12" s="115"/>
      <c r="R12" s="113" t="s">
        <v>111</v>
      </c>
      <c r="S12" s="105"/>
      <c r="T12" s="105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</row>
    <row r="13" spans="1:44">
      <c r="A13" s="92"/>
      <c r="B13" s="92"/>
      <c r="C13" s="92"/>
      <c r="D13" s="92"/>
      <c r="E13" s="92"/>
      <c r="F13" s="92"/>
      <c r="G13" s="93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752"/>
      <c r="T13" s="752"/>
    </row>
    <row r="14" spans="1:44">
      <c r="D14" s="92"/>
      <c r="E14" s="92"/>
      <c r="F14" s="92"/>
      <c r="G14" s="93"/>
    </row>
    <row r="15" spans="1:44">
      <c r="D15" s="92"/>
      <c r="E15" s="92"/>
      <c r="F15" s="92"/>
      <c r="G15" s="93"/>
    </row>
    <row r="16" spans="1:44">
      <c r="D16" s="92"/>
      <c r="E16" s="92"/>
      <c r="F16" s="92"/>
      <c r="G16" s="93"/>
    </row>
    <row r="17" spans="4:9">
      <c r="D17" s="92"/>
      <c r="E17" s="92"/>
      <c r="F17" s="92"/>
      <c r="G17" s="93"/>
    </row>
    <row r="18" spans="4:9">
      <c r="D18" s="92"/>
      <c r="E18" s="92"/>
      <c r="F18" s="92"/>
      <c r="G18" s="93"/>
    </row>
    <row r="20" spans="4:9">
      <c r="I20" s="883" t="s">
        <v>361</v>
      </c>
    </row>
    <row r="28" spans="4:9">
      <c r="D28" s="752"/>
      <c r="E28" s="752"/>
      <c r="F28" s="92"/>
      <c r="G28" s="92"/>
    </row>
    <row r="50" spans="1:14">
      <c r="A50" s="93"/>
      <c r="B50" s="93"/>
      <c r="C50" s="93"/>
      <c r="D50" s="93"/>
      <c r="E50" s="93"/>
      <c r="F50" s="93"/>
      <c r="G50" s="94"/>
      <c r="H50" s="94"/>
      <c r="I50" s="94"/>
      <c r="J50" s="93"/>
      <c r="K50" s="93"/>
      <c r="L50" s="93"/>
      <c r="M50" s="93"/>
      <c r="N50" s="93"/>
    </row>
    <row r="51" spans="1:14">
      <c r="A51" s="93"/>
      <c r="B51" s="93"/>
      <c r="C51" s="93"/>
      <c r="D51" s="93"/>
      <c r="E51" s="93"/>
      <c r="F51" s="93"/>
      <c r="G51" s="94"/>
      <c r="H51" s="94"/>
      <c r="I51" s="94"/>
      <c r="J51" s="93"/>
      <c r="K51" s="93"/>
      <c r="L51" s="93"/>
      <c r="M51" s="93"/>
      <c r="N51" s="93"/>
    </row>
    <row r="52" spans="1:14">
      <c r="A52" s="93"/>
      <c r="B52" s="93"/>
      <c r="C52" s="93"/>
      <c r="D52" s="93"/>
      <c r="E52" s="93"/>
      <c r="F52" s="93"/>
      <c r="G52" s="94"/>
      <c r="H52" s="94"/>
      <c r="I52" s="94"/>
      <c r="J52" s="93"/>
      <c r="K52" s="93"/>
      <c r="L52" s="93"/>
      <c r="M52" s="93"/>
      <c r="N52" s="93"/>
    </row>
    <row r="53" spans="1:14">
      <c r="A53" s="93"/>
      <c r="B53" s="93"/>
      <c r="C53" s="93"/>
      <c r="D53" s="93"/>
      <c r="E53" s="93"/>
      <c r="F53" s="93"/>
      <c r="G53" s="94"/>
      <c r="H53" s="94"/>
      <c r="I53" s="94"/>
      <c r="J53" s="93"/>
      <c r="K53" s="93"/>
      <c r="L53" s="93"/>
      <c r="M53" s="93"/>
      <c r="N53" s="93"/>
    </row>
    <row r="54" spans="1:14">
      <c r="A54" s="93"/>
      <c r="B54" s="93"/>
      <c r="C54" s="93"/>
      <c r="D54" s="93"/>
      <c r="E54" s="93"/>
      <c r="F54" s="93"/>
      <c r="G54" s="94"/>
      <c r="H54" s="94"/>
      <c r="I54" s="94"/>
      <c r="J54" s="93"/>
      <c r="K54" s="93"/>
      <c r="L54" s="93"/>
      <c r="M54" s="93"/>
      <c r="N54" s="93"/>
    </row>
    <row r="55" spans="1:14">
      <c r="A55" s="93"/>
      <c r="B55" s="93"/>
      <c r="C55" s="93"/>
      <c r="D55" s="93"/>
      <c r="E55" s="93"/>
      <c r="F55" s="93"/>
      <c r="G55" s="94"/>
      <c r="H55" s="94"/>
      <c r="I55" s="94"/>
      <c r="J55" s="93"/>
      <c r="K55" s="93"/>
      <c r="L55" s="93"/>
      <c r="M55" s="93"/>
      <c r="N55" s="93"/>
    </row>
    <row r="56" spans="1:14">
      <c r="A56" s="93"/>
      <c r="B56" s="93"/>
      <c r="C56" s="93"/>
      <c r="D56" s="93"/>
      <c r="E56" s="93"/>
      <c r="F56" s="93"/>
      <c r="G56" s="94"/>
      <c r="H56" s="94"/>
      <c r="I56" s="94"/>
      <c r="J56" s="93"/>
      <c r="K56" s="93"/>
      <c r="L56" s="93"/>
      <c r="M56" s="93"/>
      <c r="N56" s="93"/>
    </row>
    <row r="58" spans="1:14">
      <c r="A58" s="92"/>
      <c r="B58" s="92"/>
      <c r="C58" s="92"/>
      <c r="D58" s="92"/>
      <c r="E58" s="95"/>
      <c r="F58" s="92"/>
      <c r="G58" s="92"/>
      <c r="H58" s="92"/>
      <c r="I58" s="92"/>
      <c r="J58" s="92"/>
      <c r="K58" s="92"/>
      <c r="L58" s="92"/>
      <c r="M58" s="92"/>
      <c r="N58" s="92"/>
    </row>
    <row r="59" spans="1:14">
      <c r="A59" s="92"/>
      <c r="B59" s="92"/>
      <c r="C59" s="92"/>
      <c r="D59" s="92"/>
      <c r="E59" s="95"/>
      <c r="F59" s="92"/>
      <c r="G59" s="92"/>
      <c r="H59" s="92"/>
      <c r="I59" s="92"/>
      <c r="J59" s="92"/>
      <c r="K59" s="92"/>
      <c r="L59" s="92"/>
      <c r="M59" s="92"/>
      <c r="N59" s="92"/>
    </row>
    <row r="60" spans="1:14">
      <c r="A60" s="92"/>
      <c r="B60" s="92"/>
      <c r="C60" s="92"/>
      <c r="D60" s="92"/>
      <c r="E60" s="95"/>
      <c r="F60" s="95"/>
      <c r="G60" s="92"/>
      <c r="H60" s="92"/>
      <c r="I60" s="92"/>
      <c r="J60" s="92"/>
      <c r="K60" s="92"/>
      <c r="L60" s="92"/>
      <c r="M60" s="92"/>
      <c r="N60" s="92"/>
    </row>
    <row r="61" spans="1:14">
      <c r="A61" s="94"/>
      <c r="B61" s="92"/>
      <c r="C61" s="92"/>
      <c r="D61" s="92"/>
      <c r="E61" s="95"/>
      <c r="F61" s="95"/>
      <c r="G61" s="92"/>
      <c r="H61" s="92"/>
      <c r="I61" s="92"/>
      <c r="J61" s="92"/>
      <c r="K61" s="92"/>
      <c r="L61" s="92"/>
      <c r="M61" s="92"/>
      <c r="N61" s="92"/>
    </row>
    <row r="62" spans="1:14">
      <c r="A62" s="94"/>
      <c r="B62" s="92"/>
      <c r="C62" s="92"/>
      <c r="D62" s="92"/>
      <c r="E62" s="95"/>
      <c r="F62" s="95"/>
      <c r="G62" s="92"/>
      <c r="H62" s="92"/>
      <c r="I62" s="92"/>
      <c r="J62" s="92"/>
      <c r="K62" s="92"/>
      <c r="L62" s="92"/>
      <c r="M62" s="92"/>
      <c r="N62" s="92"/>
    </row>
    <row r="63" spans="1:14">
      <c r="A63" s="94"/>
      <c r="B63" s="92"/>
      <c r="C63" s="92"/>
      <c r="D63" s="92"/>
      <c r="E63" s="95"/>
      <c r="F63" s="95"/>
      <c r="G63" s="92"/>
      <c r="H63" s="92"/>
      <c r="I63" s="92"/>
      <c r="J63" s="92"/>
      <c r="K63" s="92"/>
      <c r="L63" s="92"/>
      <c r="M63" s="92"/>
      <c r="N63" s="92"/>
    </row>
    <row r="64" spans="1:14">
      <c r="A64" s="94"/>
      <c r="B64" s="92"/>
      <c r="C64" s="92"/>
      <c r="D64" s="92"/>
      <c r="E64" s="95"/>
      <c r="F64" s="95"/>
      <c r="G64" s="92"/>
      <c r="H64" s="92"/>
      <c r="I64" s="92"/>
      <c r="J64" s="92"/>
      <c r="K64" s="92"/>
      <c r="L64" s="92"/>
      <c r="M64" s="92"/>
      <c r="N64" s="92"/>
    </row>
    <row r="65" spans="1:14">
      <c r="A65" s="94"/>
      <c r="B65" s="94"/>
      <c r="C65" s="94"/>
      <c r="D65" s="94"/>
      <c r="E65" s="95"/>
      <c r="F65" s="95"/>
      <c r="G65" s="92"/>
      <c r="H65" s="92"/>
      <c r="I65" s="92"/>
      <c r="J65" s="94"/>
      <c r="K65" s="94"/>
      <c r="L65" s="94"/>
      <c r="M65" s="94"/>
      <c r="N65" s="94"/>
    </row>
    <row r="66" spans="1:14">
      <c r="A66" s="94"/>
      <c r="B66" s="94"/>
      <c r="C66" s="94"/>
      <c r="D66" s="94"/>
      <c r="E66" s="95"/>
      <c r="F66" s="95"/>
      <c r="G66" s="92"/>
      <c r="H66" s="92"/>
      <c r="I66" s="92"/>
      <c r="J66" s="94"/>
      <c r="K66" s="94"/>
      <c r="L66" s="94"/>
      <c r="M66" s="94"/>
      <c r="N66" s="94"/>
    </row>
    <row r="67" spans="1:14">
      <c r="A67" s="94"/>
      <c r="B67" s="94"/>
      <c r="C67" s="94"/>
      <c r="D67" s="94"/>
      <c r="E67" s="95"/>
      <c r="F67" s="95"/>
      <c r="G67" s="92"/>
      <c r="H67" s="92"/>
      <c r="I67" s="92"/>
      <c r="J67" s="94"/>
      <c r="K67" s="94"/>
      <c r="L67" s="94"/>
      <c r="M67" s="94"/>
      <c r="N67" s="94"/>
    </row>
    <row r="68" spans="1:14">
      <c r="A68" s="92"/>
      <c r="B68" s="94"/>
      <c r="C68" s="94"/>
      <c r="D68" s="94"/>
      <c r="E68" s="95"/>
      <c r="F68" s="95"/>
      <c r="G68" s="92"/>
      <c r="H68" s="92"/>
      <c r="I68" s="92"/>
      <c r="J68" s="94"/>
      <c r="K68" s="94"/>
      <c r="L68" s="94"/>
      <c r="M68" s="94"/>
      <c r="N68" s="94"/>
    </row>
    <row r="69" spans="1:14">
      <c r="A69" s="92"/>
      <c r="B69" s="94"/>
      <c r="C69" s="94"/>
      <c r="D69" s="94"/>
      <c r="E69" s="95"/>
      <c r="F69" s="95"/>
      <c r="G69" s="92"/>
      <c r="H69" s="92"/>
      <c r="I69" s="92"/>
      <c r="J69" s="94"/>
      <c r="K69" s="94"/>
      <c r="L69" s="94"/>
      <c r="M69" s="94"/>
      <c r="N69" s="94"/>
    </row>
    <row r="70" spans="1:14">
      <c r="A70" s="92"/>
      <c r="B70" s="94"/>
      <c r="C70" s="94"/>
      <c r="D70" s="94"/>
      <c r="E70" s="92"/>
      <c r="F70" s="95"/>
      <c r="G70" s="92"/>
      <c r="H70" s="92"/>
      <c r="I70" s="92"/>
      <c r="J70" s="94"/>
      <c r="K70" s="94"/>
      <c r="L70" s="94"/>
      <c r="M70" s="94"/>
      <c r="N70" s="94"/>
    </row>
    <row r="71" spans="1:14">
      <c r="A71" s="92"/>
      <c r="B71" s="94"/>
      <c r="C71" s="94"/>
      <c r="D71" s="94"/>
      <c r="E71" s="92"/>
      <c r="F71" s="95"/>
      <c r="G71" s="92"/>
      <c r="H71" s="92"/>
      <c r="I71" s="92"/>
      <c r="J71" s="94"/>
      <c r="K71" s="94"/>
      <c r="L71" s="94"/>
      <c r="M71" s="94"/>
      <c r="N71" s="94"/>
    </row>
  </sheetData>
  <mergeCells count="16">
    <mergeCell ref="C10:C12"/>
    <mergeCell ref="E10:E12"/>
    <mergeCell ref="A4:A12"/>
    <mergeCell ref="B4:B12"/>
    <mergeCell ref="C4:C6"/>
    <mergeCell ref="D4:D6"/>
    <mergeCell ref="E4:E6"/>
    <mergeCell ref="C7:C9"/>
    <mergeCell ref="D28:E28"/>
    <mergeCell ref="S13:T13"/>
    <mergeCell ref="S1:T1"/>
    <mergeCell ref="S2:T2"/>
    <mergeCell ref="G2:K2"/>
    <mergeCell ref="D10:D12"/>
    <mergeCell ref="D7:D9"/>
    <mergeCell ref="E7:E9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"/>
  <sheetViews>
    <sheetView topLeftCell="A12" workbookViewId="0">
      <selection activeCell="F4" sqref="A4:XFD7"/>
    </sheetView>
  </sheetViews>
  <sheetFormatPr defaultRowHeight="15"/>
  <sheetData>
    <row r="1" spans="1:18" ht="18">
      <c r="A1" s="240"/>
      <c r="B1" s="240"/>
      <c r="C1" s="240"/>
      <c r="D1" s="240"/>
      <c r="E1" s="242"/>
      <c r="F1" s="242"/>
      <c r="G1" s="246"/>
      <c r="H1" s="241"/>
      <c r="I1" s="247" t="s">
        <v>100</v>
      </c>
      <c r="J1" s="242"/>
      <c r="K1" s="242"/>
      <c r="L1" s="242"/>
      <c r="M1" s="242"/>
      <c r="N1" s="242"/>
      <c r="O1" s="242"/>
      <c r="P1" s="242"/>
      <c r="Q1" s="506" t="s">
        <v>66</v>
      </c>
      <c r="R1" s="506"/>
    </row>
    <row r="2" spans="1:18" ht="18">
      <c r="A2" s="240"/>
      <c r="B2" s="240"/>
      <c r="C2" s="240"/>
      <c r="D2" s="240"/>
      <c r="E2" s="242"/>
      <c r="F2" s="242"/>
      <c r="G2" s="240"/>
      <c r="H2" s="507" t="s">
        <v>2</v>
      </c>
      <c r="I2" s="507"/>
      <c r="J2" s="507"/>
      <c r="K2" s="507"/>
      <c r="L2" s="507"/>
      <c r="M2" s="242"/>
      <c r="N2" s="242"/>
      <c r="O2" s="242"/>
      <c r="P2" s="242"/>
      <c r="Q2" s="506" t="s">
        <v>67</v>
      </c>
      <c r="R2" s="506"/>
    </row>
    <row r="3" spans="1:18" ht="38.25">
      <c r="A3" s="256" t="s">
        <v>3</v>
      </c>
      <c r="B3" s="257" t="s">
        <v>4</v>
      </c>
      <c r="C3" s="251" t="s">
        <v>5</v>
      </c>
      <c r="D3" s="258" t="s">
        <v>6</v>
      </c>
      <c r="E3" s="259" t="s">
        <v>7</v>
      </c>
      <c r="F3" s="256"/>
      <c r="G3" s="260" t="s">
        <v>9</v>
      </c>
      <c r="H3" s="260" t="s">
        <v>10</v>
      </c>
      <c r="I3" s="260" t="s">
        <v>35</v>
      </c>
      <c r="J3" s="261" t="s">
        <v>36</v>
      </c>
      <c r="K3" s="256" t="s">
        <v>38</v>
      </c>
      <c r="L3" s="256" t="s">
        <v>39</v>
      </c>
      <c r="M3" s="256" t="s">
        <v>40</v>
      </c>
      <c r="N3" s="256" t="s">
        <v>41</v>
      </c>
      <c r="O3" s="256" t="s">
        <v>42</v>
      </c>
      <c r="P3" s="256" t="s">
        <v>43</v>
      </c>
      <c r="Q3" s="256" t="s">
        <v>44</v>
      </c>
      <c r="R3" s="256" t="s">
        <v>45</v>
      </c>
    </row>
    <row r="4" spans="1:18">
      <c r="A4" s="781">
        <v>1</v>
      </c>
      <c r="B4" s="782" t="s">
        <v>223</v>
      </c>
      <c r="C4" s="782" t="s">
        <v>18</v>
      </c>
      <c r="D4" s="789" t="s">
        <v>224</v>
      </c>
      <c r="E4" s="790" t="s">
        <v>254</v>
      </c>
      <c r="F4" s="264" t="s">
        <v>225</v>
      </c>
      <c r="G4" s="289"/>
      <c r="H4" s="289"/>
      <c r="I4" s="289"/>
      <c r="J4" s="289"/>
      <c r="K4" s="290"/>
      <c r="L4" s="289"/>
      <c r="M4" s="289"/>
      <c r="N4" s="245">
        <v>44</v>
      </c>
      <c r="O4" s="289"/>
      <c r="P4" s="289"/>
      <c r="Q4" s="289"/>
      <c r="R4" s="245">
        <v>44</v>
      </c>
    </row>
    <row r="5" spans="1:18">
      <c r="A5" s="781"/>
      <c r="B5" s="783"/>
      <c r="C5" s="783"/>
      <c r="D5" s="789"/>
      <c r="E5" s="790"/>
      <c r="F5" s="264" t="s">
        <v>226</v>
      </c>
      <c r="G5" s="289"/>
      <c r="H5" s="289"/>
      <c r="I5" s="289"/>
      <c r="J5" s="289"/>
      <c r="K5" s="290"/>
      <c r="L5" s="289"/>
      <c r="M5" s="289"/>
      <c r="N5" s="296">
        <v>9.6</v>
      </c>
      <c r="O5" s="289"/>
      <c r="P5" s="289"/>
      <c r="Q5" s="289"/>
      <c r="R5" s="296">
        <v>13.2</v>
      </c>
    </row>
    <row r="6" spans="1:18">
      <c r="A6" s="781"/>
      <c r="B6" s="783"/>
      <c r="C6" s="783"/>
      <c r="D6" s="789"/>
      <c r="E6" s="790"/>
      <c r="F6" s="264"/>
      <c r="G6" s="289"/>
      <c r="H6" s="289"/>
      <c r="I6" s="289"/>
      <c r="J6" s="289"/>
      <c r="K6" s="290"/>
      <c r="L6" s="289"/>
      <c r="M6" s="289"/>
      <c r="N6" s="297">
        <v>4.5999999999999999E-3</v>
      </c>
      <c r="O6" s="289"/>
      <c r="P6" s="289"/>
      <c r="Q6" s="289"/>
      <c r="R6" s="297">
        <v>3.3E-3</v>
      </c>
    </row>
    <row r="7" spans="1:18">
      <c r="A7" s="781"/>
      <c r="B7" s="783"/>
      <c r="C7" s="783"/>
      <c r="D7" s="789"/>
      <c r="E7" s="790"/>
      <c r="F7" s="264" t="s">
        <v>227</v>
      </c>
      <c r="G7" s="265"/>
      <c r="H7" s="265"/>
      <c r="I7" s="265"/>
      <c r="J7" s="265"/>
      <c r="K7" s="265"/>
      <c r="L7" s="265"/>
      <c r="M7" s="265"/>
      <c r="N7" s="245" t="s">
        <v>222</v>
      </c>
      <c r="O7" s="265"/>
      <c r="P7" s="265"/>
      <c r="Q7" s="265"/>
      <c r="R7" s="245" t="s">
        <v>222</v>
      </c>
    </row>
    <row r="8" spans="1:18">
      <c r="A8" s="781"/>
      <c r="B8" s="783"/>
      <c r="C8" s="783"/>
      <c r="D8" s="768" t="s">
        <v>228</v>
      </c>
      <c r="E8" s="769" t="s">
        <v>229</v>
      </c>
      <c r="F8" s="266" t="s">
        <v>12</v>
      </c>
      <c r="G8" s="264">
        <v>1.5653999999999999</v>
      </c>
      <c r="H8" s="264">
        <v>3.4737</v>
      </c>
      <c r="I8" s="264">
        <v>3.8129</v>
      </c>
      <c r="J8" s="264">
        <v>6.0545999999999998</v>
      </c>
      <c r="K8" s="264">
        <v>2.7875000000000001</v>
      </c>
      <c r="L8" s="264"/>
      <c r="M8" s="264"/>
      <c r="N8" s="264"/>
      <c r="O8" s="264"/>
      <c r="P8" s="264"/>
      <c r="Q8" s="264"/>
      <c r="R8" s="264"/>
    </row>
    <row r="9" spans="1:18">
      <c r="A9" s="781"/>
      <c r="B9" s="783"/>
      <c r="C9" s="783"/>
      <c r="D9" s="768"/>
      <c r="E9" s="769"/>
      <c r="F9" s="267" t="s">
        <v>13</v>
      </c>
      <c r="G9" s="265" t="s">
        <v>74</v>
      </c>
      <c r="H9" s="265" t="s">
        <v>74</v>
      </c>
      <c r="I9" s="265" t="s">
        <v>74</v>
      </c>
      <c r="J9" s="265" t="s">
        <v>74</v>
      </c>
      <c r="K9" s="265" t="s">
        <v>74</v>
      </c>
      <c r="L9" s="264"/>
      <c r="M9" s="264"/>
      <c r="N9" s="264"/>
      <c r="O9" s="264"/>
      <c r="P9" s="264"/>
      <c r="Q9" s="264"/>
      <c r="R9" s="264"/>
    </row>
    <row r="10" spans="1:18" ht="90">
      <c r="A10" s="781"/>
      <c r="B10" s="783"/>
      <c r="C10" s="783"/>
      <c r="D10" s="291" t="s">
        <v>230</v>
      </c>
      <c r="E10" s="275" t="s">
        <v>231</v>
      </c>
      <c r="F10" s="267"/>
      <c r="G10" s="265"/>
      <c r="H10" s="265"/>
      <c r="I10" s="265"/>
      <c r="J10" s="265"/>
      <c r="K10" s="265"/>
      <c r="L10" s="264"/>
      <c r="M10" s="264"/>
      <c r="N10" s="264"/>
      <c r="O10" s="264"/>
      <c r="P10" s="264"/>
      <c r="Q10" s="264"/>
      <c r="R10" s="264"/>
    </row>
    <row r="11" spans="1:18">
      <c r="A11" s="781"/>
      <c r="B11" s="783"/>
      <c r="C11" s="783"/>
      <c r="D11" s="770" t="s">
        <v>232</v>
      </c>
      <c r="E11" s="772" t="s">
        <v>233</v>
      </c>
      <c r="F11" s="255" t="s">
        <v>12</v>
      </c>
      <c r="G11" s="252">
        <v>1</v>
      </c>
      <c r="H11" s="252">
        <v>1</v>
      </c>
      <c r="I11" s="252">
        <v>1</v>
      </c>
      <c r="J11" s="252">
        <v>1</v>
      </c>
      <c r="K11" s="252">
        <v>1</v>
      </c>
      <c r="L11" s="252"/>
      <c r="M11" s="252"/>
      <c r="N11" s="252"/>
      <c r="O11" s="252"/>
      <c r="P11" s="252"/>
      <c r="Q11" s="252"/>
      <c r="R11" s="252"/>
    </row>
    <row r="12" spans="1:18">
      <c r="A12" s="781"/>
      <c r="B12" s="783"/>
      <c r="C12" s="783"/>
      <c r="D12" s="771"/>
      <c r="E12" s="773"/>
      <c r="F12" s="254" t="s">
        <v>13</v>
      </c>
      <c r="G12" s="253" t="s">
        <v>74</v>
      </c>
      <c r="H12" s="253" t="s">
        <v>74</v>
      </c>
      <c r="I12" s="253" t="s">
        <v>74</v>
      </c>
      <c r="J12" s="253" t="s">
        <v>74</v>
      </c>
      <c r="K12" s="253" t="s">
        <v>74</v>
      </c>
      <c r="L12" s="253"/>
      <c r="M12" s="253"/>
      <c r="N12" s="253"/>
      <c r="O12" s="253"/>
      <c r="P12" s="253"/>
      <c r="Q12" s="253"/>
      <c r="R12" s="253"/>
    </row>
    <row r="13" spans="1:18" ht="76.5">
      <c r="A13" s="781"/>
      <c r="B13" s="783"/>
      <c r="C13" s="783"/>
      <c r="D13" s="292" t="s">
        <v>234</v>
      </c>
      <c r="E13" s="276" t="s">
        <v>235</v>
      </c>
      <c r="F13" s="254"/>
      <c r="G13" s="277"/>
      <c r="H13" s="278"/>
      <c r="I13" s="278"/>
      <c r="J13" s="278"/>
      <c r="K13" s="278"/>
      <c r="L13" s="278"/>
      <c r="M13" s="278"/>
      <c r="N13" s="278"/>
      <c r="O13" s="278"/>
      <c r="P13" s="278"/>
      <c r="Q13" s="278"/>
      <c r="R13" s="279"/>
    </row>
    <row r="14" spans="1:18" ht="63.75">
      <c r="A14" s="781"/>
      <c r="B14" s="783"/>
      <c r="C14" s="783"/>
      <c r="D14" s="292" t="s">
        <v>236</v>
      </c>
      <c r="E14" s="280" t="s">
        <v>237</v>
      </c>
      <c r="F14" s="254"/>
      <c r="G14" s="277"/>
      <c r="H14" s="278"/>
      <c r="I14" s="278"/>
      <c r="J14" s="278"/>
      <c r="K14" s="278"/>
      <c r="L14" s="278"/>
      <c r="M14" s="278"/>
      <c r="N14" s="278"/>
      <c r="O14" s="278"/>
      <c r="P14" s="278"/>
      <c r="Q14" s="278"/>
      <c r="R14" s="279"/>
    </row>
    <row r="15" spans="1:18">
      <c r="A15" s="781"/>
      <c r="B15" s="783"/>
      <c r="C15" s="783"/>
      <c r="D15" s="785" t="s">
        <v>238</v>
      </c>
      <c r="E15" s="509" t="s">
        <v>14</v>
      </c>
      <c r="F15" s="262" t="s">
        <v>19</v>
      </c>
      <c r="G15" s="765">
        <v>18</v>
      </c>
      <c r="H15" s="766"/>
      <c r="I15" s="766"/>
      <c r="J15" s="766"/>
      <c r="K15" s="766"/>
      <c r="L15" s="766"/>
      <c r="M15" s="766"/>
      <c r="N15" s="766"/>
      <c r="O15" s="766"/>
      <c r="P15" s="766"/>
      <c r="Q15" s="766"/>
      <c r="R15" s="767"/>
    </row>
    <row r="16" spans="1:18">
      <c r="A16" s="781"/>
      <c r="B16" s="783"/>
      <c r="C16" s="783"/>
      <c r="D16" s="785"/>
      <c r="E16" s="509"/>
      <c r="F16" s="262" t="s">
        <v>13</v>
      </c>
      <c r="G16" s="765" t="s">
        <v>74</v>
      </c>
      <c r="H16" s="766"/>
      <c r="I16" s="766"/>
      <c r="J16" s="766"/>
      <c r="K16" s="766"/>
      <c r="L16" s="766"/>
      <c r="M16" s="766"/>
      <c r="N16" s="766"/>
      <c r="O16" s="766"/>
      <c r="P16" s="766"/>
      <c r="Q16" s="766"/>
      <c r="R16" s="767"/>
    </row>
    <row r="17" spans="1:18" ht="56.25">
      <c r="A17" s="781"/>
      <c r="B17" s="783"/>
      <c r="C17" s="783"/>
      <c r="D17" s="293" t="s">
        <v>239</v>
      </c>
      <c r="E17" s="274" t="s">
        <v>14</v>
      </c>
      <c r="F17" s="262"/>
      <c r="G17" s="271"/>
      <c r="H17" s="272"/>
      <c r="I17" s="272"/>
      <c r="J17" s="272"/>
      <c r="K17" s="272"/>
      <c r="L17" s="272"/>
      <c r="M17" s="272"/>
      <c r="N17" s="272"/>
      <c r="O17" s="272"/>
      <c r="P17" s="272"/>
      <c r="Q17" s="272"/>
      <c r="R17" s="273"/>
    </row>
    <row r="18" spans="1:18">
      <c r="A18" s="781"/>
      <c r="B18" s="783"/>
      <c r="C18" s="783"/>
      <c r="D18" s="778" t="s">
        <v>240</v>
      </c>
      <c r="E18" s="624" t="s">
        <v>126</v>
      </c>
      <c r="F18" s="264" t="s">
        <v>19</v>
      </c>
      <c r="G18" s="265">
        <v>0</v>
      </c>
      <c r="H18" s="265">
        <v>0</v>
      </c>
      <c r="I18" s="265">
        <v>0</v>
      </c>
      <c r="J18" s="265">
        <v>0</v>
      </c>
      <c r="K18" s="265">
        <v>0</v>
      </c>
      <c r="L18" s="245"/>
      <c r="M18" s="245"/>
      <c r="N18" s="245"/>
      <c r="O18" s="245"/>
      <c r="P18" s="245"/>
      <c r="Q18" s="245"/>
      <c r="R18" s="245"/>
    </row>
    <row r="19" spans="1:18">
      <c r="A19" s="781"/>
      <c r="B19" s="783"/>
      <c r="C19" s="783"/>
      <c r="D19" s="778"/>
      <c r="E19" s="624"/>
      <c r="F19" s="264" t="s">
        <v>13</v>
      </c>
      <c r="G19" s="265" t="s">
        <v>74</v>
      </c>
      <c r="H19" s="265" t="s">
        <v>74</v>
      </c>
      <c r="I19" s="265" t="s">
        <v>74</v>
      </c>
      <c r="J19" s="265" t="s">
        <v>74</v>
      </c>
      <c r="K19" s="265" t="s">
        <v>74</v>
      </c>
      <c r="L19" s="265"/>
      <c r="M19" s="265"/>
      <c r="N19" s="265"/>
      <c r="O19" s="265"/>
      <c r="P19" s="265"/>
      <c r="Q19" s="265"/>
      <c r="R19" s="265"/>
    </row>
    <row r="20" spans="1:18">
      <c r="A20" s="781"/>
      <c r="B20" s="783"/>
      <c r="C20" s="783"/>
      <c r="D20" s="779" t="s">
        <v>20</v>
      </c>
      <c r="E20" s="509" t="s">
        <v>241</v>
      </c>
      <c r="F20" s="264" t="s">
        <v>19</v>
      </c>
      <c r="G20" s="265">
        <v>151</v>
      </c>
      <c r="H20" s="265">
        <v>201</v>
      </c>
      <c r="I20" s="265">
        <v>469</v>
      </c>
      <c r="J20" s="265">
        <v>283</v>
      </c>
      <c r="K20" s="265">
        <v>101</v>
      </c>
      <c r="L20" s="265"/>
      <c r="M20" s="265"/>
      <c r="N20" s="248"/>
      <c r="O20" s="265"/>
      <c r="P20" s="249"/>
      <c r="Q20" s="265"/>
      <c r="R20" s="265"/>
    </row>
    <row r="21" spans="1:18">
      <c r="A21" s="781"/>
      <c r="B21" s="783"/>
      <c r="C21" s="783"/>
      <c r="D21" s="780"/>
      <c r="E21" s="509"/>
      <c r="F21" s="264" t="s">
        <v>13</v>
      </c>
      <c r="G21" s="265" t="s">
        <v>74</v>
      </c>
      <c r="H21" s="265" t="s">
        <v>74</v>
      </c>
      <c r="I21" s="265" t="s">
        <v>74</v>
      </c>
      <c r="J21" s="265" t="s">
        <v>74</v>
      </c>
      <c r="K21" s="265" t="s">
        <v>74</v>
      </c>
      <c r="L21" s="265"/>
      <c r="M21" s="265"/>
      <c r="N21" s="265"/>
      <c r="O21" s="265"/>
      <c r="P21" s="265"/>
      <c r="Q21" s="265"/>
      <c r="R21" s="265"/>
    </row>
    <row r="22" spans="1:18">
      <c r="A22" s="781"/>
      <c r="B22" s="783"/>
      <c r="C22" s="783"/>
      <c r="D22" s="774" t="s">
        <v>22</v>
      </c>
      <c r="E22" s="777" t="s">
        <v>23</v>
      </c>
      <c r="F22" s="264" t="s">
        <v>13</v>
      </c>
      <c r="G22" s="264"/>
      <c r="H22" s="264"/>
      <c r="I22" s="264"/>
      <c r="J22" s="264"/>
      <c r="K22" s="264"/>
      <c r="L22" s="265"/>
      <c r="M22" s="265"/>
      <c r="N22" s="248"/>
      <c r="O22" s="265"/>
      <c r="P22" s="249"/>
      <c r="Q22" s="265"/>
      <c r="R22" s="265"/>
    </row>
    <row r="23" spans="1:18">
      <c r="A23" s="781"/>
      <c r="B23" s="783"/>
      <c r="C23" s="783"/>
      <c r="D23" s="775"/>
      <c r="E23" s="777"/>
      <c r="F23" s="264" t="s">
        <v>19</v>
      </c>
      <c r="G23" s="264"/>
      <c r="H23" s="264"/>
      <c r="I23" s="253">
        <v>0</v>
      </c>
      <c r="J23" s="268">
        <v>90884</v>
      </c>
      <c r="K23" s="268">
        <v>8798</v>
      </c>
      <c r="L23" s="265"/>
      <c r="M23" s="265"/>
      <c r="N23" s="248"/>
      <c r="O23" s="265"/>
      <c r="P23" s="249"/>
      <c r="Q23" s="265"/>
      <c r="R23" s="265"/>
    </row>
    <row r="24" spans="1:18">
      <c r="A24" s="781"/>
      <c r="B24" s="783"/>
      <c r="C24" s="783"/>
      <c r="D24" s="776"/>
      <c r="E24" s="777"/>
      <c r="F24" s="281" t="s">
        <v>13</v>
      </c>
      <c r="G24" s="282"/>
      <c r="H24" s="269"/>
      <c r="I24" s="281"/>
      <c r="J24" s="281"/>
      <c r="K24" s="281"/>
      <c r="L24" s="283"/>
      <c r="M24" s="283"/>
      <c r="N24" s="284"/>
      <c r="O24" s="283"/>
      <c r="P24" s="285"/>
      <c r="Q24" s="283"/>
      <c r="R24" s="283"/>
    </row>
    <row r="25" spans="1:18" ht="60">
      <c r="A25" s="781"/>
      <c r="B25" s="783"/>
      <c r="C25" s="783"/>
      <c r="D25" s="294" t="s">
        <v>24</v>
      </c>
      <c r="E25" s="288" t="s">
        <v>25</v>
      </c>
      <c r="F25" s="281"/>
      <c r="G25" s="282"/>
      <c r="H25" s="269"/>
      <c r="I25" s="281"/>
      <c r="J25" s="281"/>
      <c r="K25" s="281"/>
      <c r="L25" s="283"/>
      <c r="M25" s="283"/>
      <c r="N25" s="284"/>
      <c r="O25" s="283"/>
      <c r="P25" s="285"/>
      <c r="Q25" s="283"/>
      <c r="R25" s="283"/>
    </row>
    <row r="26" spans="1:18">
      <c r="A26" s="781"/>
      <c r="B26" s="783"/>
      <c r="C26" s="783"/>
      <c r="D26" s="778" t="s">
        <v>242</v>
      </c>
      <c r="E26" s="586">
        <v>1</v>
      </c>
      <c r="F26" s="264" t="s">
        <v>19</v>
      </c>
      <c r="G26" s="265">
        <v>0</v>
      </c>
      <c r="H26" s="265">
        <v>0</v>
      </c>
      <c r="I26" s="270">
        <v>1</v>
      </c>
      <c r="J26" s="265">
        <v>0</v>
      </c>
      <c r="K26" s="265">
        <v>0</v>
      </c>
      <c r="L26" s="245"/>
      <c r="M26" s="245"/>
      <c r="N26" s="245"/>
      <c r="O26" s="245"/>
      <c r="P26" s="245"/>
      <c r="Q26" s="245"/>
      <c r="R26" s="245"/>
    </row>
    <row r="27" spans="1:18">
      <c r="A27" s="781"/>
      <c r="B27" s="783"/>
      <c r="C27" s="783"/>
      <c r="D27" s="778"/>
      <c r="E27" s="586"/>
      <c r="F27" s="286" t="s">
        <v>13</v>
      </c>
      <c r="G27" s="287" t="s">
        <v>74</v>
      </c>
      <c r="H27" s="287" t="s">
        <v>74</v>
      </c>
      <c r="I27" s="287" t="s">
        <v>243</v>
      </c>
      <c r="J27" s="287" t="s">
        <v>74</v>
      </c>
      <c r="K27" s="287" t="s">
        <v>74</v>
      </c>
      <c r="L27" s="287"/>
      <c r="M27" s="287"/>
      <c r="N27" s="287"/>
      <c r="O27" s="287"/>
      <c r="P27" s="287"/>
      <c r="Q27" s="287"/>
      <c r="R27" s="287"/>
    </row>
    <row r="28" spans="1:18">
      <c r="A28" s="781"/>
      <c r="B28" s="783"/>
      <c r="C28" s="783"/>
      <c r="D28" s="785" t="s">
        <v>244</v>
      </c>
      <c r="E28" s="586">
        <v>1</v>
      </c>
      <c r="F28" s="264" t="s">
        <v>19</v>
      </c>
      <c r="G28" s="265">
        <v>0</v>
      </c>
      <c r="H28" s="265">
        <v>0</v>
      </c>
      <c r="I28" s="265">
        <v>0</v>
      </c>
      <c r="J28" s="265">
        <v>0</v>
      </c>
      <c r="K28" s="265">
        <v>0</v>
      </c>
      <c r="L28" s="265"/>
      <c r="M28" s="265"/>
      <c r="N28" s="265"/>
      <c r="O28" s="265"/>
      <c r="P28" s="265"/>
      <c r="Q28" s="265"/>
      <c r="R28" s="265"/>
    </row>
    <row r="29" spans="1:18">
      <c r="A29" s="781"/>
      <c r="B29" s="783"/>
      <c r="C29" s="783"/>
      <c r="D29" s="785"/>
      <c r="E29" s="586"/>
      <c r="F29" s="264" t="s">
        <v>13</v>
      </c>
      <c r="G29" s="265" t="s">
        <v>74</v>
      </c>
      <c r="H29" s="265" t="s">
        <v>74</v>
      </c>
      <c r="I29" s="265" t="s">
        <v>74</v>
      </c>
      <c r="J29" s="265" t="s">
        <v>74</v>
      </c>
      <c r="K29" s="265" t="s">
        <v>74</v>
      </c>
      <c r="L29" s="265"/>
      <c r="M29" s="265"/>
      <c r="N29" s="265"/>
      <c r="O29" s="265"/>
      <c r="P29" s="265"/>
      <c r="Q29" s="265"/>
      <c r="R29" s="265"/>
    </row>
    <row r="30" spans="1:18">
      <c r="A30" s="781"/>
      <c r="B30" s="783"/>
      <c r="C30" s="783"/>
      <c r="D30" s="778" t="s">
        <v>245</v>
      </c>
      <c r="E30" s="586">
        <v>1</v>
      </c>
      <c r="F30" s="264" t="s">
        <v>19</v>
      </c>
      <c r="G30" s="263">
        <v>1</v>
      </c>
      <c r="H30" s="263">
        <v>1</v>
      </c>
      <c r="I30" s="263">
        <v>1</v>
      </c>
      <c r="J30" s="263">
        <v>1</v>
      </c>
      <c r="K30" s="263">
        <v>1</v>
      </c>
      <c r="L30" s="263"/>
      <c r="M30" s="263"/>
      <c r="N30" s="263"/>
      <c r="O30" s="263"/>
      <c r="P30" s="263"/>
      <c r="Q30" s="263"/>
      <c r="R30" s="263"/>
    </row>
    <row r="31" spans="1:18">
      <c r="A31" s="781"/>
      <c r="B31" s="783"/>
      <c r="C31" s="783"/>
      <c r="D31" s="778"/>
      <c r="E31" s="586"/>
      <c r="F31" s="264" t="s">
        <v>13</v>
      </c>
      <c r="G31" s="265" t="s">
        <v>74</v>
      </c>
      <c r="H31" s="265" t="s">
        <v>74</v>
      </c>
      <c r="I31" s="265" t="s">
        <v>74</v>
      </c>
      <c r="J31" s="265" t="s">
        <v>74</v>
      </c>
      <c r="K31" s="265" t="s">
        <v>74</v>
      </c>
      <c r="L31" s="265"/>
      <c r="M31" s="265"/>
      <c r="N31" s="265"/>
      <c r="O31" s="265"/>
      <c r="P31" s="265"/>
      <c r="Q31" s="265"/>
      <c r="R31" s="265"/>
    </row>
    <row r="32" spans="1:18">
      <c r="A32" s="781"/>
      <c r="B32" s="783"/>
      <c r="C32" s="783"/>
      <c r="D32" s="788" t="s">
        <v>246</v>
      </c>
      <c r="E32" s="586">
        <v>1</v>
      </c>
      <c r="F32" s="264" t="s">
        <v>19</v>
      </c>
      <c r="G32" s="265">
        <v>0</v>
      </c>
      <c r="H32" s="265">
        <v>0</v>
      </c>
      <c r="I32" s="265">
        <v>0</v>
      </c>
      <c r="J32" s="265">
        <v>0</v>
      </c>
      <c r="K32" s="265">
        <v>0</v>
      </c>
      <c r="L32" s="265"/>
      <c r="M32" s="265"/>
      <c r="N32" s="265"/>
      <c r="O32" s="265"/>
      <c r="P32" s="265"/>
      <c r="Q32" s="265"/>
      <c r="R32" s="265"/>
    </row>
    <row r="33" spans="1:18">
      <c r="A33" s="781"/>
      <c r="B33" s="783"/>
      <c r="C33" s="783"/>
      <c r="D33" s="788"/>
      <c r="E33" s="586"/>
      <c r="F33" s="264" t="s">
        <v>13</v>
      </c>
      <c r="G33" s="265" t="s">
        <v>74</v>
      </c>
      <c r="H33" s="265" t="s">
        <v>74</v>
      </c>
      <c r="I33" s="265" t="s">
        <v>74</v>
      </c>
      <c r="J33" s="265" t="s">
        <v>74</v>
      </c>
      <c r="K33" s="265" t="s">
        <v>74</v>
      </c>
      <c r="L33" s="265"/>
      <c r="M33" s="265"/>
      <c r="N33" s="265"/>
      <c r="O33" s="265"/>
      <c r="P33" s="265"/>
      <c r="Q33" s="265"/>
      <c r="R33" s="265"/>
    </row>
    <row r="34" spans="1:18" ht="63.75">
      <c r="A34" s="781"/>
      <c r="B34" s="783"/>
      <c r="C34" s="783"/>
      <c r="D34" s="786" t="s">
        <v>255</v>
      </c>
      <c r="E34" s="787" t="s">
        <v>256</v>
      </c>
      <c r="F34" s="295" t="s">
        <v>257</v>
      </c>
      <c r="G34" s="265"/>
      <c r="H34" s="265"/>
      <c r="I34" s="265"/>
      <c r="J34" s="265"/>
      <c r="K34" s="265"/>
      <c r="L34" s="265"/>
      <c r="M34" s="265"/>
      <c r="N34" s="245">
        <v>265</v>
      </c>
      <c r="O34" s="265"/>
      <c r="P34" s="265"/>
      <c r="Q34" s="265"/>
      <c r="R34" s="265">
        <v>241</v>
      </c>
    </row>
    <row r="35" spans="1:18">
      <c r="A35" s="781"/>
      <c r="B35" s="783"/>
      <c r="C35" s="783"/>
      <c r="D35" s="786"/>
      <c r="E35" s="787"/>
      <c r="F35" s="264" t="s">
        <v>258</v>
      </c>
      <c r="G35" s="265"/>
      <c r="H35" s="265"/>
      <c r="I35" s="265"/>
      <c r="J35" s="265"/>
      <c r="K35" s="265"/>
      <c r="L35" s="265"/>
      <c r="M35" s="265"/>
      <c r="N35" s="245">
        <v>53.268000000000001</v>
      </c>
      <c r="O35" s="265"/>
      <c r="P35" s="265"/>
      <c r="Q35" s="265"/>
      <c r="R35" s="245">
        <v>44.643000000000001</v>
      </c>
    </row>
    <row r="36" spans="1:18">
      <c r="A36" s="781"/>
      <c r="B36" s="783"/>
      <c r="C36" s="783"/>
      <c r="D36" s="786"/>
      <c r="E36" s="787"/>
      <c r="F36" s="264"/>
      <c r="G36" s="265"/>
      <c r="H36" s="265"/>
      <c r="I36" s="265"/>
      <c r="J36" s="265"/>
      <c r="K36" s="265"/>
      <c r="L36" s="265"/>
      <c r="M36" s="265"/>
      <c r="N36" s="297">
        <v>4.0000000000000002E-4</v>
      </c>
      <c r="O36" s="265"/>
      <c r="P36" s="265"/>
      <c r="Q36" s="265"/>
      <c r="R36" s="298">
        <v>6.9999999999999999E-4</v>
      </c>
    </row>
    <row r="37" spans="1:18">
      <c r="A37" s="781"/>
      <c r="B37" s="784"/>
      <c r="C37" s="784"/>
      <c r="D37" s="786"/>
      <c r="E37" s="787"/>
      <c r="F37" s="264" t="s">
        <v>227</v>
      </c>
      <c r="G37" s="265"/>
      <c r="H37" s="265"/>
      <c r="I37" s="265"/>
      <c r="J37" s="265"/>
      <c r="K37" s="265"/>
      <c r="L37" s="265"/>
      <c r="M37" s="265"/>
      <c r="N37" s="245" t="s">
        <v>222</v>
      </c>
      <c r="O37" s="265"/>
      <c r="P37" s="265"/>
      <c r="Q37" s="265"/>
      <c r="R37" s="245" t="s">
        <v>222</v>
      </c>
    </row>
    <row r="38" spans="1:18">
      <c r="A38" s="240"/>
      <c r="B38" s="500" t="s">
        <v>249</v>
      </c>
      <c r="C38" s="500"/>
      <c r="D38" s="240"/>
      <c r="E38" s="240"/>
      <c r="F38" s="240"/>
      <c r="G38" s="241"/>
      <c r="H38" s="500" t="s">
        <v>259</v>
      </c>
      <c r="I38" s="500"/>
      <c r="J38" s="240"/>
      <c r="K38" s="240"/>
      <c r="L38" s="240"/>
      <c r="M38" s="240"/>
      <c r="N38" s="240"/>
      <c r="O38" s="500"/>
      <c r="P38" s="500"/>
      <c r="Q38" s="500" t="s">
        <v>259</v>
      </c>
      <c r="R38" s="500"/>
    </row>
    <row r="39" spans="1:18">
      <c r="A39" s="240"/>
      <c r="B39" s="501" t="s">
        <v>98</v>
      </c>
      <c r="C39" s="501"/>
      <c r="D39" s="240"/>
      <c r="E39" s="240"/>
      <c r="F39" s="240"/>
      <c r="G39" s="241"/>
      <c r="H39" s="501" t="s">
        <v>250</v>
      </c>
      <c r="I39" s="501"/>
      <c r="J39" s="240"/>
      <c r="K39" s="240"/>
      <c r="L39" s="240"/>
      <c r="M39" s="240"/>
      <c r="N39" s="240"/>
      <c r="O39" s="240"/>
      <c r="P39" s="240"/>
      <c r="Q39" s="501" t="s">
        <v>135</v>
      </c>
      <c r="R39" s="501"/>
    </row>
    <row r="40" spans="1:18">
      <c r="A40" s="240"/>
      <c r="B40" s="240"/>
      <c r="C40" s="240"/>
      <c r="D40" s="240"/>
      <c r="E40" s="240"/>
      <c r="F40" s="240"/>
      <c r="G40" s="241"/>
      <c r="H40" s="243"/>
      <c r="I40" s="244"/>
      <c r="J40" s="240"/>
      <c r="K40" s="240"/>
      <c r="L40" s="240"/>
      <c r="M40" s="240"/>
      <c r="N40" s="240"/>
      <c r="O40" s="240"/>
      <c r="P40" s="240"/>
      <c r="Q40" s="243"/>
      <c r="R40" s="244"/>
    </row>
    <row r="41" spans="1:18">
      <c r="A41" s="240"/>
      <c r="B41" s="240"/>
      <c r="C41" s="240"/>
      <c r="D41" s="240"/>
      <c r="E41" s="240"/>
      <c r="F41" s="240"/>
      <c r="G41" s="241"/>
      <c r="H41" s="241"/>
      <c r="I41" s="241"/>
      <c r="J41" s="240"/>
      <c r="K41" s="240"/>
      <c r="L41" s="240"/>
      <c r="M41" s="240"/>
      <c r="N41" s="240"/>
      <c r="O41" s="240"/>
      <c r="P41" s="240"/>
      <c r="Q41" s="240"/>
      <c r="R41" s="240"/>
    </row>
    <row r="42" spans="1:18">
      <c r="A42" s="240"/>
      <c r="B42" s="502" t="s">
        <v>251</v>
      </c>
      <c r="C42" s="502"/>
      <c r="D42" s="240"/>
      <c r="E42" s="240"/>
      <c r="F42" s="240"/>
      <c r="G42" s="241"/>
      <c r="H42" s="502" t="s">
        <v>252</v>
      </c>
      <c r="I42" s="502"/>
      <c r="J42" s="240"/>
      <c r="K42" s="240"/>
      <c r="L42" s="262"/>
      <c r="M42" s="240"/>
      <c r="N42" s="240"/>
      <c r="O42" s="240"/>
      <c r="P42" s="240"/>
      <c r="Q42" s="502" t="s">
        <v>253</v>
      </c>
      <c r="R42" s="502"/>
    </row>
    <row r="43" spans="1:18">
      <c r="A43" s="240"/>
      <c r="B43" s="240"/>
      <c r="C43" s="240"/>
      <c r="D43" s="240"/>
      <c r="E43" s="240"/>
      <c r="F43" s="240"/>
      <c r="G43" s="241"/>
      <c r="H43" s="241"/>
      <c r="I43" s="240"/>
      <c r="J43" s="240"/>
      <c r="K43" s="240"/>
      <c r="L43" s="240"/>
      <c r="M43" s="240"/>
      <c r="N43" s="240"/>
      <c r="O43" s="240"/>
      <c r="P43" s="240"/>
      <c r="Q43" s="240"/>
      <c r="R43" s="240"/>
    </row>
    <row r="44" spans="1:18">
      <c r="A44" s="240"/>
      <c r="B44" s="240"/>
      <c r="C44" s="240"/>
      <c r="D44" s="240"/>
      <c r="E44" s="240"/>
      <c r="F44" s="240"/>
      <c r="G44" s="241"/>
      <c r="H44" s="241"/>
      <c r="I44" s="240"/>
      <c r="J44" s="240"/>
      <c r="K44" s="240"/>
      <c r="L44" s="240"/>
      <c r="M44" s="240"/>
      <c r="N44" s="240"/>
      <c r="O44" s="240"/>
      <c r="P44" s="240"/>
      <c r="Q44" s="240"/>
      <c r="R44" s="240"/>
    </row>
    <row r="45" spans="1:18">
      <c r="A45" s="240"/>
      <c r="B45" s="240"/>
      <c r="C45" s="240"/>
      <c r="D45" s="240"/>
      <c r="E45" s="240"/>
      <c r="F45" s="240"/>
      <c r="G45" s="241"/>
      <c r="H45" s="241"/>
      <c r="I45" s="240"/>
      <c r="J45" s="240"/>
      <c r="K45" s="240"/>
      <c r="L45" s="240"/>
      <c r="M45" s="240"/>
      <c r="N45" s="240"/>
      <c r="O45" s="240"/>
      <c r="P45" s="240"/>
      <c r="Q45" s="240"/>
      <c r="R45" s="240"/>
    </row>
    <row r="46" spans="1:18">
      <c r="A46" s="240"/>
      <c r="B46" s="240"/>
      <c r="C46" s="240"/>
      <c r="D46" s="240"/>
      <c r="E46" s="240"/>
      <c r="F46" s="240"/>
      <c r="G46" s="241"/>
      <c r="H46" s="241"/>
      <c r="I46" s="240"/>
      <c r="J46" s="240"/>
      <c r="K46" s="240"/>
      <c r="L46" s="240"/>
      <c r="M46" s="240"/>
      <c r="N46" s="240"/>
      <c r="O46" s="240"/>
      <c r="P46" s="240"/>
      <c r="Q46" s="240"/>
      <c r="R46" s="240"/>
    </row>
    <row r="47" spans="1:18">
      <c r="A47" s="240"/>
      <c r="B47" s="240"/>
      <c r="C47" s="240"/>
      <c r="D47" s="240"/>
      <c r="E47" s="240"/>
      <c r="F47" s="240"/>
      <c r="G47" s="241"/>
      <c r="H47" s="241"/>
      <c r="I47" s="240"/>
      <c r="J47" s="240"/>
      <c r="K47" s="240"/>
      <c r="L47" s="240"/>
      <c r="M47" s="240"/>
      <c r="N47" s="240"/>
      <c r="O47" s="240"/>
      <c r="P47" s="240"/>
      <c r="Q47" s="240"/>
      <c r="R47" s="240"/>
    </row>
    <row r="48" spans="1:18">
      <c r="A48" s="240"/>
      <c r="B48" s="240"/>
      <c r="C48" s="240"/>
      <c r="D48" s="240"/>
      <c r="E48" s="240"/>
      <c r="F48" s="240"/>
      <c r="G48" s="241"/>
      <c r="H48" s="241"/>
      <c r="I48" s="240"/>
      <c r="J48" s="240"/>
      <c r="K48" s="240"/>
      <c r="L48" s="240"/>
      <c r="M48" s="240"/>
      <c r="N48" s="240"/>
      <c r="O48" s="240"/>
      <c r="P48" s="240"/>
      <c r="Q48" s="240"/>
      <c r="R48" s="240"/>
    </row>
    <row r="57" spans="4:18">
      <c r="D57" s="240"/>
      <c r="E57" s="240"/>
      <c r="F57" s="240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502"/>
      <c r="R57" s="502"/>
    </row>
    <row r="58" spans="4:18">
      <c r="D58" s="502"/>
      <c r="E58" s="502"/>
      <c r="F58" s="240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502"/>
      <c r="R58" s="502"/>
    </row>
    <row r="88" spans="5:6">
      <c r="E88" s="250"/>
      <c r="F88" s="240"/>
    </row>
    <row r="89" spans="5:6">
      <c r="E89" s="250"/>
      <c r="F89" s="240"/>
    </row>
    <row r="90" spans="5:6">
      <c r="E90" s="250"/>
      <c r="F90" s="250"/>
    </row>
    <row r="91" spans="5:6">
      <c r="E91" s="250"/>
      <c r="F91" s="250"/>
    </row>
    <row r="92" spans="5:6">
      <c r="E92" s="250"/>
      <c r="F92" s="250"/>
    </row>
    <row r="93" spans="5:6">
      <c r="E93" s="250"/>
      <c r="F93" s="250"/>
    </row>
    <row r="94" spans="5:6">
      <c r="E94" s="250"/>
      <c r="F94" s="250"/>
    </row>
    <row r="95" spans="5:6">
      <c r="E95" s="250"/>
      <c r="F95" s="250"/>
    </row>
    <row r="96" spans="5:6">
      <c r="E96" s="250"/>
      <c r="F96" s="250"/>
    </row>
    <row r="97" spans="5:6">
      <c r="E97" s="250"/>
      <c r="F97" s="250"/>
    </row>
    <row r="98" spans="5:6">
      <c r="E98" s="250"/>
      <c r="F98" s="250"/>
    </row>
    <row r="99" spans="5:6">
      <c r="E99" s="250"/>
      <c r="F99" s="250"/>
    </row>
    <row r="100" spans="5:6">
      <c r="E100" s="241"/>
      <c r="F100" s="250"/>
    </row>
    <row r="101" spans="5:6">
      <c r="E101" s="241"/>
      <c r="F101" s="250"/>
    </row>
  </sheetData>
  <mergeCells count="45">
    <mergeCell ref="Q1:R1"/>
    <mergeCell ref="H2:L2"/>
    <mergeCell ref="Q2:R2"/>
    <mergeCell ref="D4:D7"/>
    <mergeCell ref="E4:E7"/>
    <mergeCell ref="A4:A37"/>
    <mergeCell ref="B4:B37"/>
    <mergeCell ref="C4:C37"/>
    <mergeCell ref="D15:D16"/>
    <mergeCell ref="E15:E16"/>
    <mergeCell ref="D28:D29"/>
    <mergeCell ref="D34:D37"/>
    <mergeCell ref="E34:E37"/>
    <mergeCell ref="E28:E29"/>
    <mergeCell ref="D30:D31"/>
    <mergeCell ref="E30:E31"/>
    <mergeCell ref="D32:D33"/>
    <mergeCell ref="E32:E33"/>
    <mergeCell ref="B42:C42"/>
    <mergeCell ref="Q42:R42"/>
    <mergeCell ref="G15:R15"/>
    <mergeCell ref="G16:R16"/>
    <mergeCell ref="D8:D9"/>
    <mergeCell ref="E8:E9"/>
    <mergeCell ref="D11:D12"/>
    <mergeCell ref="E11:E12"/>
    <mergeCell ref="D22:D24"/>
    <mergeCell ref="E22:E24"/>
    <mergeCell ref="D26:D27"/>
    <mergeCell ref="E26:E27"/>
    <mergeCell ref="D18:D19"/>
    <mergeCell ref="E18:E19"/>
    <mergeCell ref="D20:D21"/>
    <mergeCell ref="E20:E21"/>
    <mergeCell ref="B38:C38"/>
    <mergeCell ref="O38:P38"/>
    <mergeCell ref="Q38:R38"/>
    <mergeCell ref="B39:C39"/>
    <mergeCell ref="Q39:R39"/>
    <mergeCell ref="D58:E58"/>
    <mergeCell ref="Q58:R58"/>
    <mergeCell ref="H38:I38"/>
    <mergeCell ref="H39:I39"/>
    <mergeCell ref="H42:I42"/>
    <mergeCell ref="Q57:R5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"/>
  <sheetViews>
    <sheetView topLeftCell="A5" workbookViewId="0">
      <selection activeCell="A5" sqref="A5"/>
    </sheetView>
  </sheetViews>
  <sheetFormatPr defaultRowHeight="15"/>
  <sheetData>
    <row r="1" spans="1:23" ht="16.5">
      <c r="A1" s="186"/>
      <c r="B1" s="186"/>
      <c r="C1" s="214" t="s">
        <v>197</v>
      </c>
      <c r="D1" s="186"/>
      <c r="E1" s="186"/>
      <c r="F1" s="186"/>
      <c r="G1" s="186"/>
      <c r="H1" s="186"/>
      <c r="I1" s="185"/>
      <c r="J1" s="185"/>
      <c r="K1" s="184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</row>
    <row r="2" spans="1:23" ht="16.5">
      <c r="A2" s="791" t="s">
        <v>198</v>
      </c>
      <c r="B2" s="791"/>
      <c r="C2" s="791"/>
      <c r="D2" s="186"/>
      <c r="E2" s="186"/>
      <c r="F2" s="186"/>
      <c r="G2" s="186"/>
      <c r="H2" s="186"/>
      <c r="I2" s="185"/>
      <c r="J2" s="185"/>
      <c r="K2" s="185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</row>
    <row r="3" spans="1:23" ht="16.5">
      <c r="A3" s="187"/>
      <c r="B3" s="187"/>
      <c r="C3" s="187"/>
      <c r="D3" s="187"/>
      <c r="E3" s="187"/>
      <c r="F3" s="187"/>
      <c r="G3" s="187"/>
      <c r="H3" s="187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</row>
    <row r="4" spans="1:23" ht="66">
      <c r="A4" s="188" t="s">
        <v>199</v>
      </c>
      <c r="B4" s="189" t="s">
        <v>4</v>
      </c>
      <c r="C4" s="190" t="s">
        <v>5</v>
      </c>
      <c r="D4" s="189" t="s">
        <v>200</v>
      </c>
      <c r="E4" s="215" t="s">
        <v>201</v>
      </c>
      <c r="F4" s="191"/>
      <c r="G4" s="189" t="s">
        <v>202</v>
      </c>
      <c r="H4" s="189"/>
      <c r="I4" s="189" t="s">
        <v>203</v>
      </c>
      <c r="J4" s="189"/>
      <c r="K4" s="189" t="s">
        <v>204</v>
      </c>
      <c r="L4" s="189"/>
      <c r="M4" s="189" t="s">
        <v>205</v>
      </c>
      <c r="N4" s="189"/>
      <c r="O4" s="189" t="s">
        <v>206</v>
      </c>
      <c r="P4" s="189"/>
      <c r="Q4" s="189" t="s">
        <v>207</v>
      </c>
      <c r="R4" s="189"/>
      <c r="S4" s="189" t="s">
        <v>208</v>
      </c>
      <c r="T4" s="189"/>
      <c r="U4" s="189" t="s">
        <v>209</v>
      </c>
      <c r="V4" s="189"/>
      <c r="W4" s="189" t="s">
        <v>210</v>
      </c>
    </row>
    <row r="5" spans="1:23" ht="346.5">
      <c r="A5" s="192"/>
      <c r="B5" s="792" t="s">
        <v>167</v>
      </c>
      <c r="C5" s="193" t="s">
        <v>211</v>
      </c>
      <c r="D5" s="194" t="s">
        <v>212</v>
      </c>
      <c r="E5" s="195">
        <v>1</v>
      </c>
      <c r="F5" s="196" t="s">
        <v>19</v>
      </c>
      <c r="G5" s="197">
        <v>1</v>
      </c>
      <c r="H5" s="196" t="s">
        <v>19</v>
      </c>
      <c r="I5" s="197">
        <v>1</v>
      </c>
      <c r="J5" s="196" t="s">
        <v>19</v>
      </c>
      <c r="K5" s="197">
        <v>1</v>
      </c>
      <c r="L5" s="218" t="s">
        <v>213</v>
      </c>
      <c r="M5" s="197" t="s">
        <v>214</v>
      </c>
      <c r="N5" s="218" t="s">
        <v>213</v>
      </c>
      <c r="O5" s="197" t="s">
        <v>214</v>
      </c>
      <c r="P5" s="218" t="s">
        <v>213</v>
      </c>
      <c r="Q5" s="197" t="s">
        <v>214</v>
      </c>
      <c r="R5" s="218" t="s">
        <v>215</v>
      </c>
      <c r="S5" s="197" t="s">
        <v>216</v>
      </c>
      <c r="T5" s="218" t="s">
        <v>215</v>
      </c>
      <c r="U5" s="197" t="s">
        <v>216</v>
      </c>
      <c r="V5" s="218" t="s">
        <v>215</v>
      </c>
      <c r="W5" s="197" t="s">
        <v>216</v>
      </c>
    </row>
    <row r="6" spans="1:23" ht="16.5">
      <c r="A6" s="198"/>
      <c r="B6" s="793"/>
      <c r="C6" s="200"/>
      <c r="D6" s="194"/>
      <c r="E6" s="195"/>
      <c r="F6" s="201" t="s">
        <v>13</v>
      </c>
      <c r="G6" s="196" t="s">
        <v>74</v>
      </c>
      <c r="H6" s="196" t="s">
        <v>13</v>
      </c>
      <c r="I6" s="196" t="s">
        <v>74</v>
      </c>
      <c r="J6" s="196" t="s">
        <v>13</v>
      </c>
      <c r="K6" s="196" t="s">
        <v>74</v>
      </c>
      <c r="L6" s="196" t="s">
        <v>13</v>
      </c>
      <c r="M6" s="196" t="s">
        <v>74</v>
      </c>
      <c r="N6" s="196" t="s">
        <v>13</v>
      </c>
      <c r="O6" s="196" t="s">
        <v>74</v>
      </c>
      <c r="P6" s="196" t="s">
        <v>13</v>
      </c>
      <c r="Q6" s="196" t="s">
        <v>74</v>
      </c>
      <c r="R6" s="196" t="s">
        <v>13</v>
      </c>
      <c r="S6" s="196" t="s">
        <v>74</v>
      </c>
      <c r="T6" s="196" t="s">
        <v>13</v>
      </c>
      <c r="U6" s="196" t="s">
        <v>74</v>
      </c>
      <c r="V6" s="196" t="s">
        <v>13</v>
      </c>
      <c r="W6" s="196" t="s">
        <v>74</v>
      </c>
    </row>
    <row r="7" spans="1:23" ht="115.5">
      <c r="A7" s="198"/>
      <c r="B7" s="793"/>
      <c r="C7" s="193" t="s">
        <v>217</v>
      </c>
      <c r="D7" s="194"/>
      <c r="E7" s="195"/>
      <c r="F7" s="196"/>
      <c r="G7" s="195"/>
      <c r="H7" s="196"/>
      <c r="I7" s="195"/>
      <c r="J7" s="196"/>
      <c r="K7" s="195"/>
      <c r="L7" s="196"/>
      <c r="M7" s="195"/>
      <c r="N7" s="196"/>
      <c r="O7" s="195"/>
      <c r="P7" s="196"/>
      <c r="Q7" s="195"/>
      <c r="R7" s="218" t="s">
        <v>218</v>
      </c>
      <c r="S7" s="196" t="s">
        <v>74</v>
      </c>
      <c r="T7" s="218" t="s">
        <v>218</v>
      </c>
      <c r="U7" s="196" t="s">
        <v>74</v>
      </c>
      <c r="V7" s="218" t="s">
        <v>218</v>
      </c>
      <c r="W7" s="196" t="s">
        <v>74</v>
      </c>
    </row>
    <row r="8" spans="1:23" ht="16.5">
      <c r="A8" s="198"/>
      <c r="B8" s="793"/>
      <c r="C8" s="203"/>
      <c r="D8" s="202"/>
      <c r="E8" s="195"/>
      <c r="F8" s="196"/>
      <c r="G8" s="196"/>
      <c r="H8" s="196"/>
      <c r="I8" s="216"/>
      <c r="J8" s="196"/>
      <c r="K8" s="216"/>
      <c r="L8" s="196"/>
      <c r="M8" s="216"/>
      <c r="N8" s="196"/>
      <c r="O8" s="216"/>
      <c r="P8" s="196"/>
      <c r="Q8" s="216"/>
      <c r="R8" s="196"/>
      <c r="S8" s="216"/>
      <c r="T8" s="196"/>
      <c r="U8" s="216"/>
      <c r="V8" s="196"/>
      <c r="W8" s="216"/>
    </row>
    <row r="9" spans="1:23" ht="16.5">
      <c r="A9" s="198"/>
      <c r="B9" s="793"/>
      <c r="C9" s="204" t="s">
        <v>219</v>
      </c>
      <c r="D9" s="205"/>
      <c r="E9" s="195"/>
      <c r="F9" s="196"/>
      <c r="G9" s="195"/>
      <c r="H9" s="196"/>
      <c r="I9" s="195"/>
      <c r="J9" s="196"/>
      <c r="K9" s="195"/>
      <c r="L9" s="196"/>
      <c r="M9" s="195"/>
      <c r="N9" s="196"/>
      <c r="O9" s="195"/>
      <c r="P9" s="196"/>
      <c r="Q9" s="195"/>
      <c r="R9" s="196"/>
      <c r="S9" s="195"/>
      <c r="T9" s="196"/>
      <c r="U9" s="195"/>
      <c r="V9" s="196"/>
      <c r="W9" s="195"/>
    </row>
    <row r="10" spans="1:23" ht="33">
      <c r="A10" s="198"/>
      <c r="B10" s="199"/>
      <c r="C10" s="204" t="s">
        <v>166</v>
      </c>
      <c r="D10" s="206"/>
      <c r="E10" s="207"/>
      <c r="F10" s="196"/>
      <c r="G10" s="196"/>
      <c r="H10" s="197"/>
      <c r="I10" s="217"/>
      <c r="J10" s="197"/>
      <c r="K10" s="217"/>
      <c r="L10" s="197"/>
      <c r="M10" s="217"/>
      <c r="N10" s="197"/>
      <c r="O10" s="217"/>
      <c r="P10" s="197"/>
      <c r="Q10" s="217"/>
      <c r="R10" s="197"/>
      <c r="S10" s="217"/>
      <c r="T10" s="197"/>
      <c r="U10" s="217"/>
      <c r="V10" s="197"/>
      <c r="W10" s="217"/>
    </row>
    <row r="11" spans="1:23" ht="17.25" thickBot="1">
      <c r="A11" s="208"/>
      <c r="B11" s="209"/>
      <c r="C11" s="210"/>
      <c r="D11" s="211"/>
      <c r="E11" s="212"/>
      <c r="F11" s="213"/>
      <c r="G11" s="196"/>
      <c r="H11" s="196"/>
      <c r="I11" s="217"/>
      <c r="J11" s="196"/>
      <c r="K11" s="217"/>
      <c r="L11" s="196"/>
      <c r="M11" s="217"/>
      <c r="N11" s="196"/>
      <c r="O11" s="217"/>
      <c r="P11" s="196"/>
      <c r="Q11" s="217"/>
      <c r="R11" s="196"/>
      <c r="S11" s="217"/>
      <c r="T11" s="196"/>
      <c r="U11" s="217"/>
      <c r="V11" s="196"/>
      <c r="W11" s="217"/>
    </row>
  </sheetData>
  <mergeCells count="2">
    <mergeCell ref="A2:C2"/>
    <mergeCell ref="B5:B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" sqref="C1"/>
    </sheetView>
  </sheetViews>
  <sheetFormatPr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" sqref="C1"/>
    </sheetView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sqref="A1:S72"/>
    </sheetView>
  </sheetViews>
  <sheetFormatPr defaultRowHeight="15"/>
  <sheetData>
    <row r="1" spans="1:19" ht="18">
      <c r="A1" s="800" t="s">
        <v>113</v>
      </c>
      <c r="B1" s="800"/>
      <c r="C1" s="800"/>
      <c r="D1" s="800"/>
      <c r="E1" s="800"/>
      <c r="F1" s="800"/>
      <c r="G1" s="800"/>
      <c r="H1" s="800"/>
      <c r="I1" s="800"/>
      <c r="J1" s="800"/>
      <c r="K1" s="800"/>
      <c r="L1" s="800"/>
      <c r="M1" s="800"/>
      <c r="N1" s="800"/>
      <c r="O1" s="800"/>
      <c r="P1" s="797" t="s">
        <v>114</v>
      </c>
      <c r="Q1" s="797"/>
      <c r="R1" s="797"/>
      <c r="S1" s="120"/>
    </row>
    <row r="2" spans="1:19" ht="18">
      <c r="A2" s="796" t="s">
        <v>115</v>
      </c>
      <c r="B2" s="796"/>
      <c r="C2" s="796"/>
      <c r="D2" s="796"/>
      <c r="E2" s="796"/>
      <c r="F2" s="796"/>
      <c r="G2" s="796"/>
      <c r="H2" s="796"/>
      <c r="I2" s="796"/>
      <c r="J2" s="796"/>
      <c r="K2" s="796"/>
      <c r="L2" s="796"/>
      <c r="M2" s="796"/>
      <c r="N2" s="796"/>
      <c r="O2" s="796"/>
      <c r="P2" s="797" t="s">
        <v>67</v>
      </c>
      <c r="Q2" s="797"/>
      <c r="R2" s="797"/>
      <c r="S2" s="120"/>
    </row>
    <row r="3" spans="1:19" ht="18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8"/>
      <c r="Q3" s="138"/>
      <c r="R3" s="138"/>
      <c r="S3" s="120"/>
    </row>
    <row r="4" spans="1:19" ht="38.25">
      <c r="A4" s="137" t="s">
        <v>3</v>
      </c>
      <c r="B4" s="128" t="s">
        <v>116</v>
      </c>
      <c r="C4" s="126" t="s">
        <v>5</v>
      </c>
      <c r="D4" s="129" t="s">
        <v>6</v>
      </c>
      <c r="E4" s="130" t="s">
        <v>7</v>
      </c>
      <c r="F4" s="127"/>
      <c r="G4" s="128" t="s">
        <v>9</v>
      </c>
      <c r="H4" s="128" t="s">
        <v>10</v>
      </c>
      <c r="I4" s="128" t="s">
        <v>35</v>
      </c>
      <c r="J4" s="128" t="s">
        <v>36</v>
      </c>
      <c r="K4" s="136" t="s">
        <v>38</v>
      </c>
      <c r="L4" s="136" t="s">
        <v>39</v>
      </c>
      <c r="M4" s="136" t="s">
        <v>117</v>
      </c>
      <c r="N4" s="136" t="s">
        <v>118</v>
      </c>
      <c r="O4" s="136" t="s">
        <v>119</v>
      </c>
      <c r="P4" s="136" t="s">
        <v>120</v>
      </c>
      <c r="Q4" s="136" t="s">
        <v>121</v>
      </c>
      <c r="R4" s="136" t="s">
        <v>122</v>
      </c>
      <c r="S4" s="136" t="s">
        <v>82</v>
      </c>
    </row>
    <row r="5" spans="1:19">
      <c r="A5" s="801">
        <v>1</v>
      </c>
      <c r="B5" s="802" t="s">
        <v>123</v>
      </c>
      <c r="C5" s="803" t="s">
        <v>124</v>
      </c>
      <c r="D5" s="804" t="s">
        <v>125</v>
      </c>
      <c r="E5" s="807" t="s">
        <v>126</v>
      </c>
      <c r="F5" s="131" t="s">
        <v>127</v>
      </c>
      <c r="G5" s="139"/>
      <c r="H5" s="139">
        <v>21</v>
      </c>
      <c r="I5" s="139">
        <v>4</v>
      </c>
      <c r="J5" s="139">
        <v>94</v>
      </c>
      <c r="K5" s="139">
        <v>33</v>
      </c>
      <c r="L5" s="139">
        <v>2</v>
      </c>
      <c r="M5" s="139">
        <v>4</v>
      </c>
      <c r="N5" s="139">
        <v>14</v>
      </c>
      <c r="O5" s="139">
        <v>20</v>
      </c>
      <c r="P5" s="139">
        <v>23</v>
      </c>
      <c r="Q5" s="139">
        <v>2</v>
      </c>
      <c r="R5" s="124">
        <v>12</v>
      </c>
      <c r="S5" s="142">
        <v>1</v>
      </c>
    </row>
    <row r="6" spans="1:19" ht="38.25">
      <c r="A6" s="801"/>
      <c r="B6" s="802"/>
      <c r="C6" s="803"/>
      <c r="D6" s="805"/>
      <c r="E6" s="808"/>
      <c r="F6" s="132" t="s">
        <v>128</v>
      </c>
      <c r="G6" s="139"/>
      <c r="H6" s="139">
        <v>21</v>
      </c>
      <c r="I6" s="139">
        <v>4</v>
      </c>
      <c r="J6" s="139">
        <v>94</v>
      </c>
      <c r="K6" s="139">
        <v>33</v>
      </c>
      <c r="L6" s="139">
        <v>2</v>
      </c>
      <c r="M6" s="139">
        <v>4</v>
      </c>
      <c r="N6" s="139">
        <v>14</v>
      </c>
      <c r="O6" s="139">
        <v>20</v>
      </c>
      <c r="P6" s="139">
        <v>23</v>
      </c>
      <c r="Q6" s="139">
        <v>2</v>
      </c>
      <c r="R6" s="124">
        <v>12</v>
      </c>
      <c r="S6" s="142">
        <v>1</v>
      </c>
    </row>
    <row r="7" spans="1:19" ht="25.5">
      <c r="A7" s="801"/>
      <c r="B7" s="802"/>
      <c r="C7" s="803"/>
      <c r="D7" s="805"/>
      <c r="E7" s="808"/>
      <c r="F7" s="132" t="s">
        <v>129</v>
      </c>
      <c r="G7" s="140"/>
      <c r="H7" s="140">
        <v>1</v>
      </c>
      <c r="I7" s="140">
        <v>1</v>
      </c>
      <c r="J7" s="140">
        <v>1</v>
      </c>
      <c r="K7" s="140">
        <v>1</v>
      </c>
      <c r="L7" s="140">
        <v>1</v>
      </c>
      <c r="M7" s="140">
        <v>1</v>
      </c>
      <c r="N7" s="140">
        <v>1</v>
      </c>
      <c r="O7" s="140">
        <v>1</v>
      </c>
      <c r="P7" s="140">
        <v>1</v>
      </c>
      <c r="Q7" s="140">
        <v>1</v>
      </c>
      <c r="R7" s="140">
        <v>1</v>
      </c>
      <c r="S7" s="140">
        <v>1</v>
      </c>
    </row>
    <row r="8" spans="1:19">
      <c r="A8" s="801"/>
      <c r="B8" s="802"/>
      <c r="C8" s="803"/>
      <c r="D8" s="806"/>
      <c r="E8" s="809"/>
      <c r="F8" s="131" t="s">
        <v>13</v>
      </c>
      <c r="G8" s="141"/>
      <c r="H8" s="141" t="s">
        <v>130</v>
      </c>
      <c r="I8" s="141" t="s">
        <v>130</v>
      </c>
      <c r="J8" s="141" t="s">
        <v>130</v>
      </c>
      <c r="K8" s="141" t="s">
        <v>130</v>
      </c>
      <c r="L8" s="141" t="s">
        <v>130</v>
      </c>
      <c r="M8" s="141" t="s">
        <v>130</v>
      </c>
      <c r="N8" s="141" t="s">
        <v>130</v>
      </c>
      <c r="O8" s="141" t="s">
        <v>130</v>
      </c>
      <c r="P8" s="141" t="s">
        <v>130</v>
      </c>
      <c r="Q8" s="141" t="s">
        <v>130</v>
      </c>
      <c r="R8" s="141" t="s">
        <v>130</v>
      </c>
      <c r="S8" s="141" t="s">
        <v>130</v>
      </c>
    </row>
    <row r="9" spans="1:19">
      <c r="A9" s="799" t="s">
        <v>131</v>
      </c>
      <c r="B9" s="799"/>
      <c r="C9" s="799"/>
      <c r="D9" s="799"/>
      <c r="E9" s="120"/>
      <c r="F9" s="120"/>
      <c r="G9" s="799" t="s">
        <v>132</v>
      </c>
      <c r="H9" s="799"/>
      <c r="I9" s="799"/>
      <c r="J9" s="799"/>
      <c r="K9" s="120"/>
      <c r="L9" s="120"/>
      <c r="M9" s="120"/>
      <c r="N9" s="120"/>
      <c r="O9" s="799" t="s">
        <v>133</v>
      </c>
      <c r="P9" s="799"/>
      <c r="Q9" s="799"/>
      <c r="R9" s="799"/>
      <c r="S9" s="120"/>
    </row>
    <row r="10" spans="1:19">
      <c r="A10" s="798" t="s">
        <v>98</v>
      </c>
      <c r="B10" s="798"/>
      <c r="C10" s="798"/>
      <c r="D10" s="798"/>
      <c r="E10" s="134"/>
      <c r="F10" s="134"/>
      <c r="G10" s="798" t="s">
        <v>134</v>
      </c>
      <c r="H10" s="798"/>
      <c r="I10" s="798"/>
      <c r="J10" s="798"/>
      <c r="K10" s="134"/>
      <c r="L10" s="134"/>
      <c r="M10" s="134"/>
      <c r="N10" s="134"/>
      <c r="O10" s="798" t="s">
        <v>135</v>
      </c>
      <c r="P10" s="798"/>
      <c r="Q10" s="798"/>
      <c r="R10" s="798"/>
      <c r="S10" s="120"/>
    </row>
    <row r="11" spans="1:19">
      <c r="A11" s="120"/>
      <c r="B11" s="120"/>
      <c r="C11" s="120"/>
      <c r="D11" s="120"/>
      <c r="E11" s="120"/>
      <c r="F11" s="120"/>
      <c r="G11" s="121"/>
      <c r="H11" s="122"/>
      <c r="I11" s="123"/>
      <c r="J11" s="120"/>
      <c r="K11" s="120"/>
      <c r="L11" s="120"/>
      <c r="M11" s="120"/>
      <c r="N11" s="120"/>
      <c r="O11" s="120"/>
      <c r="P11" s="120"/>
      <c r="Q11" s="122"/>
      <c r="R11" s="123"/>
      <c r="S11" s="120"/>
    </row>
    <row r="12" spans="1:19">
      <c r="A12" s="120"/>
      <c r="B12" s="120"/>
      <c r="C12" s="120"/>
      <c r="D12" s="120"/>
      <c r="E12" s="120"/>
      <c r="F12" s="120"/>
      <c r="G12" s="121"/>
      <c r="H12" s="121"/>
      <c r="I12" s="121"/>
      <c r="J12" s="120"/>
      <c r="K12" s="120"/>
      <c r="L12" s="120"/>
      <c r="M12" s="120"/>
      <c r="N12" s="120"/>
      <c r="O12" s="120"/>
      <c r="P12" s="120"/>
      <c r="Q12" s="120"/>
      <c r="R12" s="120"/>
      <c r="S12" s="120"/>
    </row>
    <row r="13" spans="1:19">
      <c r="A13" s="795" t="s">
        <v>136</v>
      </c>
      <c r="B13" s="795"/>
      <c r="C13" s="795"/>
      <c r="D13" s="795"/>
      <c r="E13" s="134"/>
      <c r="F13" s="134"/>
      <c r="G13" s="134"/>
      <c r="H13" s="795" t="s">
        <v>137</v>
      </c>
      <c r="I13" s="795"/>
      <c r="J13" s="135"/>
      <c r="K13" s="134"/>
      <c r="L13" s="134"/>
      <c r="M13" s="134"/>
      <c r="N13" s="134"/>
      <c r="O13" s="795" t="s">
        <v>138</v>
      </c>
      <c r="P13" s="795"/>
      <c r="Q13" s="795"/>
      <c r="R13" s="795"/>
      <c r="S13" s="120"/>
    </row>
    <row r="14" spans="1:19">
      <c r="A14" s="120"/>
      <c r="B14" s="120"/>
      <c r="C14" s="120"/>
      <c r="D14" s="120"/>
      <c r="E14" s="120"/>
      <c r="F14" s="120"/>
      <c r="G14" s="121"/>
      <c r="H14" s="121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</row>
    <row r="15" spans="1:19">
      <c r="A15" s="120"/>
      <c r="B15" s="120"/>
      <c r="C15" s="120"/>
      <c r="D15" s="120"/>
      <c r="E15" s="120"/>
      <c r="F15" s="120"/>
      <c r="G15" s="121"/>
      <c r="H15" s="121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</row>
    <row r="16" spans="1:19">
      <c r="A16" s="120"/>
      <c r="B16" s="120"/>
      <c r="C16" s="120"/>
      <c r="D16" s="120"/>
      <c r="E16" s="120"/>
      <c r="F16" s="120"/>
      <c r="G16" s="121"/>
      <c r="H16" s="121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</row>
    <row r="17" spans="4:18">
      <c r="D17" s="120"/>
      <c r="E17" s="120"/>
      <c r="F17" s="120"/>
      <c r="G17" s="121"/>
      <c r="H17" s="121"/>
      <c r="I17" s="120"/>
      <c r="J17" s="120"/>
      <c r="K17" s="120"/>
      <c r="L17" s="120"/>
      <c r="M17" s="120"/>
      <c r="N17" s="120"/>
      <c r="O17" s="120"/>
      <c r="P17" s="120"/>
      <c r="Q17" s="120"/>
      <c r="R17" s="120"/>
    </row>
    <row r="18" spans="4:18">
      <c r="D18" s="120"/>
      <c r="E18" s="120"/>
      <c r="F18" s="120"/>
      <c r="G18" s="121"/>
      <c r="H18" s="121"/>
      <c r="I18" s="120"/>
      <c r="J18" s="120"/>
      <c r="K18" s="120"/>
      <c r="L18" s="120"/>
      <c r="M18" s="120"/>
      <c r="N18" s="120"/>
      <c r="O18" s="120"/>
      <c r="P18" s="120"/>
      <c r="Q18" s="120"/>
      <c r="R18" s="120"/>
    </row>
    <row r="19" spans="4:18">
      <c r="D19" s="120"/>
      <c r="E19" s="120"/>
      <c r="F19" s="120"/>
      <c r="G19" s="121"/>
      <c r="H19" s="121"/>
      <c r="I19" s="120"/>
      <c r="J19" s="120"/>
      <c r="K19" s="120"/>
      <c r="L19" s="120"/>
      <c r="M19" s="120"/>
      <c r="N19" s="120"/>
      <c r="O19" s="120"/>
      <c r="P19" s="120"/>
      <c r="Q19" s="120"/>
      <c r="R19" s="120"/>
    </row>
    <row r="28" spans="4:18"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794"/>
      <c r="R28" s="794"/>
    </row>
    <row r="29" spans="4:18">
      <c r="D29" s="794"/>
      <c r="E29" s="794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794"/>
      <c r="R29" s="794"/>
    </row>
    <row r="59" spans="5:6">
      <c r="E59" s="125"/>
      <c r="F59" s="120"/>
    </row>
    <row r="60" spans="5:6">
      <c r="E60" s="125"/>
      <c r="F60" s="120"/>
    </row>
    <row r="61" spans="5:6">
      <c r="E61" s="125"/>
      <c r="F61" s="125"/>
    </row>
    <row r="62" spans="5:6">
      <c r="E62" s="125"/>
      <c r="F62" s="125"/>
    </row>
    <row r="63" spans="5:6">
      <c r="E63" s="125"/>
      <c r="F63" s="125"/>
    </row>
    <row r="64" spans="5:6">
      <c r="E64" s="125"/>
      <c r="F64" s="125"/>
    </row>
    <row r="65" spans="5:6">
      <c r="E65" s="125"/>
      <c r="F65" s="125"/>
    </row>
    <row r="66" spans="5:6">
      <c r="E66" s="125"/>
      <c r="F66" s="125"/>
    </row>
    <row r="67" spans="5:6">
      <c r="E67" s="125"/>
      <c r="F67" s="125"/>
    </row>
    <row r="68" spans="5:6">
      <c r="E68" s="125"/>
      <c r="F68" s="125"/>
    </row>
    <row r="69" spans="5:6">
      <c r="E69" s="125"/>
      <c r="F69" s="125"/>
    </row>
    <row r="70" spans="5:6">
      <c r="E70" s="125"/>
      <c r="F70" s="125"/>
    </row>
    <row r="71" spans="5:6">
      <c r="E71" s="121"/>
      <c r="F71" s="125"/>
    </row>
    <row r="72" spans="5:6">
      <c r="E72" s="121"/>
      <c r="F72" s="125"/>
    </row>
  </sheetData>
  <mergeCells count="21">
    <mergeCell ref="A2:O2"/>
    <mergeCell ref="P1:R1"/>
    <mergeCell ref="P2:R2"/>
    <mergeCell ref="A10:D10"/>
    <mergeCell ref="A9:D9"/>
    <mergeCell ref="A1:O1"/>
    <mergeCell ref="G9:J9"/>
    <mergeCell ref="G10:J10"/>
    <mergeCell ref="O9:R9"/>
    <mergeCell ref="A5:A8"/>
    <mergeCell ref="B5:B8"/>
    <mergeCell ref="C5:C8"/>
    <mergeCell ref="D5:D8"/>
    <mergeCell ref="O10:R10"/>
    <mergeCell ref="E5:E8"/>
    <mergeCell ref="Q28:R28"/>
    <mergeCell ref="D29:E29"/>
    <mergeCell ref="Q29:R29"/>
    <mergeCell ref="H13:I13"/>
    <mergeCell ref="O13:R13"/>
    <mergeCell ref="A13:D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2"/>
  <sheetViews>
    <sheetView zoomScale="90" zoomScaleNormal="90" workbookViewId="0">
      <pane xSplit="1" ySplit="5" topLeftCell="B36" activePane="bottomRight" state="frozen"/>
      <selection pane="topRight" activeCell="B1" sqref="B1"/>
      <selection pane="bottomLeft" activeCell="A6" sqref="A6"/>
      <selection pane="bottomRight" activeCell="A36" sqref="A36:A45"/>
    </sheetView>
  </sheetViews>
  <sheetFormatPr defaultRowHeight="12.75"/>
  <cols>
    <col min="1" max="1" width="7.140625" style="4" customWidth="1"/>
    <col min="2" max="2" width="23.7109375" style="4" customWidth="1"/>
    <col min="3" max="3" width="12.7109375" style="4" customWidth="1"/>
    <col min="4" max="4" width="23.85546875" style="4" customWidth="1"/>
    <col min="5" max="5" width="16.42578125" style="4" customWidth="1"/>
    <col min="6" max="6" width="10.5703125" style="4" customWidth="1"/>
    <col min="7" max="11" width="0" style="4" hidden="1" customWidth="1"/>
    <col min="12" max="13" width="9.140625" style="34"/>
    <col min="14" max="19" width="9.140625" style="4"/>
    <col min="20" max="20" width="8.28515625" style="4" customWidth="1"/>
    <col min="21" max="21" width="9.42578125" style="4" customWidth="1"/>
    <col min="22" max="23" width="9.140625" style="4"/>
    <col min="24" max="24" width="3.85546875" style="4" customWidth="1"/>
    <col min="25" max="16384" width="9.140625" style="4"/>
  </cols>
  <sheetData>
    <row r="1" spans="1:23" ht="18">
      <c r="A1" s="1"/>
      <c r="B1" s="1"/>
      <c r="C1" s="1"/>
      <c r="D1" s="1"/>
      <c r="E1" s="2"/>
      <c r="F1" s="2"/>
      <c r="G1" s="2"/>
      <c r="H1" s="2"/>
      <c r="I1" s="3"/>
      <c r="J1" s="12"/>
      <c r="L1" s="14" t="s">
        <v>27</v>
      </c>
      <c r="M1" s="30"/>
      <c r="N1" s="13"/>
      <c r="O1" s="2"/>
      <c r="R1" s="3" t="s">
        <v>34</v>
      </c>
      <c r="S1" s="3"/>
      <c r="T1" s="2"/>
      <c r="U1" s="2"/>
    </row>
    <row r="2" spans="1:23" ht="18">
      <c r="A2" s="1"/>
      <c r="B2" s="1"/>
      <c r="C2" s="1"/>
      <c r="D2" s="1"/>
      <c r="E2" s="2"/>
      <c r="F2" s="2"/>
      <c r="G2" s="2"/>
      <c r="I2" s="15"/>
      <c r="J2" s="15"/>
      <c r="L2" s="15" t="s">
        <v>2</v>
      </c>
      <c r="M2" s="31"/>
      <c r="N2" s="15"/>
      <c r="O2" s="2"/>
      <c r="R2" s="716" t="s">
        <v>0</v>
      </c>
      <c r="S2" s="716"/>
      <c r="T2" s="2"/>
      <c r="U2" s="2"/>
    </row>
    <row r="3" spans="1:23" s="7" customFormat="1" ht="45">
      <c r="A3" s="5" t="s">
        <v>3</v>
      </c>
      <c r="B3" s="5" t="s">
        <v>4</v>
      </c>
      <c r="C3" s="6" t="s">
        <v>5</v>
      </c>
      <c r="D3" s="5" t="s">
        <v>6</v>
      </c>
      <c r="E3" s="5" t="s">
        <v>7</v>
      </c>
      <c r="F3" s="5"/>
      <c r="G3" s="5" t="s">
        <v>8</v>
      </c>
      <c r="H3" s="5" t="s">
        <v>9</v>
      </c>
      <c r="I3" s="5" t="s">
        <v>10</v>
      </c>
      <c r="J3" s="5" t="s">
        <v>35</v>
      </c>
      <c r="K3" s="5" t="s">
        <v>36</v>
      </c>
      <c r="L3" s="32" t="s">
        <v>38</v>
      </c>
      <c r="M3" s="32" t="s">
        <v>39</v>
      </c>
      <c r="N3" s="5" t="s">
        <v>40</v>
      </c>
      <c r="O3" s="5" t="s">
        <v>41</v>
      </c>
      <c r="P3" s="5" t="s">
        <v>42</v>
      </c>
      <c r="Q3" s="5" t="s">
        <v>43</v>
      </c>
      <c r="R3" s="5" t="s">
        <v>44</v>
      </c>
      <c r="S3" s="5" t="s">
        <v>45</v>
      </c>
      <c r="T3" s="5" t="s">
        <v>46</v>
      </c>
      <c r="U3" s="5" t="s">
        <v>47</v>
      </c>
      <c r="V3" s="23" t="s">
        <v>48</v>
      </c>
      <c r="W3" s="5" t="s">
        <v>49</v>
      </c>
    </row>
    <row r="4" spans="1:23" ht="27.75" hidden="1" customHeight="1">
      <c r="A4" s="570">
        <v>4</v>
      </c>
      <c r="B4" s="565" t="s">
        <v>16</v>
      </c>
      <c r="C4" s="567" t="s">
        <v>11</v>
      </c>
      <c r="D4" s="568" t="s">
        <v>15</v>
      </c>
      <c r="E4" s="572" t="s">
        <v>14</v>
      </c>
      <c r="F4" s="10" t="s">
        <v>12</v>
      </c>
      <c r="G4" s="9"/>
      <c r="H4" s="9">
        <v>0</v>
      </c>
      <c r="I4" s="9">
        <v>0</v>
      </c>
      <c r="J4" s="8"/>
      <c r="L4" s="33"/>
      <c r="M4" s="33"/>
      <c r="N4" s="9"/>
      <c r="O4" s="9"/>
      <c r="P4" s="9">
        <v>0</v>
      </c>
      <c r="Q4" s="9">
        <v>0</v>
      </c>
      <c r="R4" s="8"/>
      <c r="T4" s="9">
        <v>0</v>
      </c>
      <c r="U4" s="8"/>
      <c r="W4" s="22"/>
    </row>
    <row r="5" spans="1:23" ht="27.75" hidden="1" customHeight="1">
      <c r="A5" s="570"/>
      <c r="B5" s="565"/>
      <c r="C5" s="567"/>
      <c r="D5" s="568"/>
      <c r="E5" s="572"/>
      <c r="F5" s="10" t="s">
        <v>13</v>
      </c>
      <c r="G5" s="9"/>
      <c r="H5" s="9" t="str">
        <f>IF(H4&lt;=0,"đạt ","ko đạt ")</f>
        <v xml:space="preserve">đạt </v>
      </c>
      <c r="I5" s="9" t="str">
        <f>IF(I4&lt;=0,"đạt ","ko đạt ")</f>
        <v xml:space="preserve">đạt </v>
      </c>
      <c r="J5" s="8"/>
      <c r="L5" s="33"/>
      <c r="M5" s="33"/>
      <c r="N5" s="9"/>
      <c r="O5" s="9"/>
      <c r="P5" s="9" t="str">
        <f>IF(P4&lt;=0,"đạt ","ko đạt ")</f>
        <v xml:space="preserve">đạt </v>
      </c>
      <c r="Q5" s="9" t="str">
        <f>IF(Q4&lt;=0,"đạt ","ko đạt ")</f>
        <v xml:space="preserve">đạt </v>
      </c>
      <c r="R5" s="8"/>
      <c r="T5" s="9" t="str">
        <f>IF(T4&lt;=0,"đạt ","ko đạt ")</f>
        <v xml:space="preserve">đạt </v>
      </c>
      <c r="U5" s="8"/>
      <c r="W5" s="22"/>
    </row>
    <row r="6" spans="1:23" ht="25.5" customHeight="1">
      <c r="A6" s="812">
        <v>1</v>
      </c>
      <c r="B6" s="812" t="s">
        <v>50</v>
      </c>
      <c r="C6" s="575" t="s">
        <v>17</v>
      </c>
      <c r="D6" s="577" t="s">
        <v>20</v>
      </c>
      <c r="E6" s="810" t="s">
        <v>21</v>
      </c>
      <c r="F6" s="10" t="s">
        <v>19</v>
      </c>
      <c r="G6" s="17"/>
      <c r="H6" s="17"/>
      <c r="I6" s="22"/>
      <c r="J6" s="17"/>
      <c r="K6" s="17"/>
      <c r="L6" s="17">
        <v>2.75</v>
      </c>
      <c r="M6" s="17"/>
      <c r="N6" s="17"/>
      <c r="O6" s="17"/>
      <c r="P6" s="17"/>
      <c r="Q6" s="22"/>
      <c r="R6" s="17"/>
      <c r="S6" s="17"/>
      <c r="T6" s="22"/>
      <c r="U6" s="17"/>
      <c r="V6" s="24"/>
      <c r="W6" s="22"/>
    </row>
    <row r="7" spans="1:23" ht="17.25" customHeight="1">
      <c r="A7" s="813"/>
      <c r="B7" s="813"/>
      <c r="C7" s="576"/>
      <c r="D7" s="578"/>
      <c r="E7" s="811"/>
      <c r="F7" s="10" t="s">
        <v>13</v>
      </c>
      <c r="G7" s="18"/>
      <c r="H7" s="18"/>
      <c r="I7" s="22"/>
      <c r="J7" s="18"/>
      <c r="K7" s="18"/>
      <c r="L7" s="18" t="str">
        <f>IF(L6&gt;1.5,"đạt ","ko đạt ")</f>
        <v xml:space="preserve">đạt </v>
      </c>
      <c r="M7" s="18"/>
      <c r="N7" s="18"/>
      <c r="O7" s="18"/>
      <c r="P7" s="18"/>
      <c r="Q7" s="22"/>
      <c r="R7" s="18"/>
      <c r="S7" s="18"/>
      <c r="T7" s="22"/>
      <c r="U7" s="18"/>
      <c r="V7" s="25"/>
      <c r="W7" s="22"/>
    </row>
    <row r="8" spans="1:23" ht="25.5" customHeight="1">
      <c r="A8" s="813"/>
      <c r="B8" s="813"/>
      <c r="C8" s="575" t="s">
        <v>18</v>
      </c>
      <c r="D8" s="577" t="s">
        <v>22</v>
      </c>
      <c r="E8" s="35" t="s">
        <v>23</v>
      </c>
      <c r="F8" s="10" t="s">
        <v>19</v>
      </c>
      <c r="G8" s="19"/>
      <c r="H8" s="19"/>
      <c r="I8" s="22"/>
      <c r="J8" s="19"/>
      <c r="K8" s="19"/>
      <c r="L8" s="19">
        <v>1</v>
      </c>
      <c r="M8" s="19"/>
      <c r="N8" s="19"/>
      <c r="O8" s="19"/>
      <c r="P8" s="19"/>
      <c r="Q8" s="22"/>
      <c r="R8" s="19"/>
      <c r="S8" s="19"/>
      <c r="T8" s="22"/>
      <c r="U8" s="19"/>
      <c r="V8" s="26"/>
      <c r="W8" s="22"/>
    </row>
    <row r="9" spans="1:23" ht="19.5" customHeight="1">
      <c r="A9" s="813"/>
      <c r="B9" s="813"/>
      <c r="C9" s="697"/>
      <c r="D9" s="578"/>
      <c r="E9" s="36"/>
      <c r="F9" s="10" t="s">
        <v>13</v>
      </c>
      <c r="G9" s="16"/>
      <c r="H9" s="16"/>
      <c r="I9" s="22"/>
      <c r="J9" s="16"/>
      <c r="K9" s="16"/>
      <c r="L9" s="16" t="str">
        <f>IF(L8=100%,"đạt ","ko đạt ")</f>
        <v xml:space="preserve">đạt </v>
      </c>
      <c r="M9" s="16"/>
      <c r="N9" s="16"/>
      <c r="O9" s="16"/>
      <c r="P9" s="16"/>
      <c r="Q9" s="22"/>
      <c r="R9" s="16"/>
      <c r="S9" s="16"/>
      <c r="T9" s="22"/>
      <c r="U9" s="16"/>
      <c r="V9" s="27"/>
      <c r="W9" s="22"/>
    </row>
    <row r="10" spans="1:23" ht="19.5" customHeight="1">
      <c r="A10" s="813"/>
      <c r="B10" s="813"/>
      <c r="C10" s="697"/>
      <c r="D10" s="577" t="s">
        <v>33</v>
      </c>
      <c r="E10" s="35" t="s">
        <v>32</v>
      </c>
      <c r="F10" s="10" t="s">
        <v>19</v>
      </c>
      <c r="G10" s="16"/>
      <c r="H10" s="16"/>
      <c r="I10" s="22"/>
      <c r="J10" s="16"/>
      <c r="K10" s="16"/>
      <c r="L10" s="16">
        <v>0</v>
      </c>
      <c r="M10" s="16"/>
      <c r="N10" s="16"/>
      <c r="O10" s="16"/>
      <c r="P10" s="16"/>
      <c r="Q10" s="22"/>
      <c r="R10" s="16"/>
      <c r="S10" s="16"/>
      <c r="T10" s="22"/>
      <c r="U10" s="16"/>
      <c r="V10" s="27"/>
      <c r="W10" s="22"/>
    </row>
    <row r="11" spans="1:23" ht="19.5" customHeight="1">
      <c r="A11" s="813"/>
      <c r="B11" s="813"/>
      <c r="C11" s="576"/>
      <c r="D11" s="578"/>
      <c r="E11" s="36"/>
      <c r="F11" s="11" t="s">
        <v>13</v>
      </c>
      <c r="G11" s="16"/>
      <c r="H11" s="21"/>
      <c r="I11" s="22"/>
      <c r="J11" s="21"/>
      <c r="K11" s="16"/>
      <c r="L11" s="16" t="str">
        <f>IF(L10&lt;2,"đạt ","ko đạt ")</f>
        <v xml:space="preserve">đạt </v>
      </c>
      <c r="M11" s="16"/>
      <c r="N11" s="21"/>
      <c r="O11" s="16"/>
      <c r="P11" s="21"/>
      <c r="Q11" s="22"/>
      <c r="R11" s="21"/>
      <c r="S11" s="16"/>
      <c r="T11" s="22"/>
      <c r="U11" s="21"/>
      <c r="V11" s="27"/>
      <c r="W11" s="22"/>
    </row>
    <row r="12" spans="1:23" ht="19.5" customHeight="1">
      <c r="A12" s="813"/>
      <c r="B12" s="813"/>
      <c r="C12" s="575" t="s">
        <v>28</v>
      </c>
      <c r="D12" s="577" t="s">
        <v>30</v>
      </c>
      <c r="E12" s="35" t="s">
        <v>31</v>
      </c>
      <c r="F12" s="10" t="s">
        <v>19</v>
      </c>
      <c r="G12" s="16"/>
      <c r="H12" s="16"/>
      <c r="I12" s="22"/>
      <c r="J12" s="16"/>
      <c r="K12" s="16"/>
      <c r="L12" s="16">
        <v>0</v>
      </c>
      <c r="M12" s="16"/>
      <c r="N12" s="16"/>
      <c r="O12" s="16"/>
      <c r="P12" s="16"/>
      <c r="Q12" s="22"/>
      <c r="R12" s="16"/>
      <c r="S12" s="16"/>
      <c r="T12" s="22"/>
      <c r="U12" s="16"/>
      <c r="V12" s="27"/>
      <c r="W12" s="22"/>
    </row>
    <row r="13" spans="1:23" ht="19.5" customHeight="1">
      <c r="A13" s="813"/>
      <c r="B13" s="813"/>
      <c r="C13" s="697"/>
      <c r="D13" s="578"/>
      <c r="E13" s="36"/>
      <c r="F13" s="10" t="s">
        <v>13</v>
      </c>
      <c r="G13" s="16"/>
      <c r="H13" s="16"/>
      <c r="I13" s="22"/>
      <c r="J13" s="16"/>
      <c r="K13" s="16"/>
      <c r="L13" s="16" t="str">
        <f>IF(L12&lt;2,"đạt ","ko đạt ")</f>
        <v xml:space="preserve">đạt </v>
      </c>
      <c r="M13" s="16"/>
      <c r="N13" s="16"/>
      <c r="O13" s="16"/>
      <c r="P13" s="16"/>
      <c r="Q13" s="22"/>
      <c r="R13" s="16"/>
      <c r="S13" s="16"/>
      <c r="T13" s="22"/>
      <c r="U13" s="16"/>
      <c r="V13" s="27"/>
      <c r="W13" s="22"/>
    </row>
    <row r="14" spans="1:23" ht="19.5" customHeight="1">
      <c r="A14" s="813"/>
      <c r="B14" s="813"/>
      <c r="C14" s="697"/>
      <c r="D14" s="577" t="s">
        <v>24</v>
      </c>
      <c r="E14" s="37" t="s">
        <v>25</v>
      </c>
      <c r="F14" s="10" t="s">
        <v>19</v>
      </c>
      <c r="G14" s="20"/>
      <c r="H14" s="20"/>
      <c r="I14" s="22"/>
      <c r="J14" s="20"/>
      <c r="K14" s="20"/>
      <c r="L14" s="20">
        <v>0</v>
      </c>
      <c r="M14" s="20"/>
      <c r="N14" s="20"/>
      <c r="O14" s="20"/>
      <c r="P14" s="20"/>
      <c r="Q14" s="22"/>
      <c r="R14" s="20"/>
      <c r="S14" s="20"/>
      <c r="T14" s="22"/>
      <c r="U14" s="20"/>
      <c r="V14" s="28"/>
      <c r="W14" s="22"/>
    </row>
    <row r="15" spans="1:23" ht="19.5" customHeight="1">
      <c r="A15" s="814"/>
      <c r="B15" s="814"/>
      <c r="C15" s="576"/>
      <c r="D15" s="578"/>
      <c r="E15" s="36"/>
      <c r="F15" s="10" t="s">
        <v>13</v>
      </c>
      <c r="G15" s="21"/>
      <c r="H15" s="21"/>
      <c r="I15" s="22"/>
      <c r="J15" s="21"/>
      <c r="K15" s="21"/>
      <c r="L15" s="21" t="str">
        <f>IF(L14&lt;3, "đạt", "không đạt")</f>
        <v>đạt</v>
      </c>
      <c r="M15" s="21"/>
      <c r="N15" s="21"/>
      <c r="O15" s="21"/>
      <c r="P15" s="21"/>
      <c r="Q15" s="22"/>
      <c r="R15" s="21"/>
      <c r="S15" s="21"/>
      <c r="T15" s="22"/>
      <c r="U15" s="21"/>
      <c r="V15" s="29"/>
      <c r="W15" s="22"/>
    </row>
    <row r="16" spans="1:23" ht="14.25">
      <c r="A16" s="812">
        <v>2</v>
      </c>
      <c r="B16" s="812" t="s">
        <v>37</v>
      </c>
      <c r="C16" s="575" t="s">
        <v>17</v>
      </c>
      <c r="D16" s="577" t="s">
        <v>20</v>
      </c>
      <c r="E16" s="810" t="s">
        <v>21</v>
      </c>
      <c r="F16" s="10" t="s">
        <v>19</v>
      </c>
      <c r="G16" s="17"/>
      <c r="H16" s="17"/>
      <c r="I16" s="22"/>
      <c r="J16" s="17"/>
      <c r="K16" s="17"/>
      <c r="L16" s="17"/>
      <c r="M16" s="17">
        <v>2.4500000000000002</v>
      </c>
      <c r="N16" s="17"/>
      <c r="O16" s="17"/>
      <c r="P16" s="17"/>
      <c r="Q16" s="22"/>
      <c r="R16" s="17"/>
      <c r="S16" s="17"/>
      <c r="T16" s="22"/>
      <c r="U16" s="17"/>
      <c r="V16" s="24"/>
      <c r="W16" s="22"/>
    </row>
    <row r="17" spans="1:23" ht="17.25" customHeight="1">
      <c r="A17" s="813"/>
      <c r="B17" s="813"/>
      <c r="C17" s="576"/>
      <c r="D17" s="578"/>
      <c r="E17" s="811"/>
      <c r="F17" s="10" t="s">
        <v>13</v>
      </c>
      <c r="G17" s="18"/>
      <c r="H17" s="18"/>
      <c r="I17" s="22"/>
      <c r="J17" s="18"/>
      <c r="K17" s="18"/>
      <c r="L17" s="18"/>
      <c r="M17" s="18" t="str">
        <f>IF(M16&gt;1.5,"đạt ","ko đạt ")</f>
        <v xml:space="preserve">đạt </v>
      </c>
      <c r="N17" s="18"/>
      <c r="O17" s="18"/>
      <c r="P17" s="18"/>
      <c r="Q17" s="22"/>
      <c r="R17" s="18"/>
      <c r="S17" s="18"/>
      <c r="T17" s="22"/>
      <c r="U17" s="18"/>
      <c r="V17" s="25"/>
      <c r="W17" s="22"/>
    </row>
    <row r="18" spans="1:23" ht="25.5" customHeight="1">
      <c r="A18" s="813"/>
      <c r="B18" s="813"/>
      <c r="C18" s="575" t="s">
        <v>18</v>
      </c>
      <c r="D18" s="577" t="s">
        <v>22</v>
      </c>
      <c r="E18" s="35" t="s">
        <v>23</v>
      </c>
      <c r="F18" s="10" t="s">
        <v>19</v>
      </c>
      <c r="G18" s="19"/>
      <c r="H18" s="19"/>
      <c r="I18" s="22"/>
      <c r="J18" s="19"/>
      <c r="K18" s="19"/>
      <c r="L18" s="19"/>
      <c r="M18" s="19">
        <v>1</v>
      </c>
      <c r="N18" s="19"/>
      <c r="O18" s="19"/>
      <c r="P18" s="19"/>
      <c r="Q18" s="22"/>
      <c r="R18" s="19"/>
      <c r="S18" s="19"/>
      <c r="T18" s="22"/>
      <c r="U18" s="19"/>
      <c r="V18" s="26"/>
      <c r="W18" s="22"/>
    </row>
    <row r="19" spans="1:23" ht="19.5" customHeight="1">
      <c r="A19" s="813"/>
      <c r="B19" s="813"/>
      <c r="C19" s="697"/>
      <c r="D19" s="578"/>
      <c r="E19" s="36"/>
      <c r="F19" s="10" t="s">
        <v>13</v>
      </c>
      <c r="G19" s="16"/>
      <c r="H19" s="16"/>
      <c r="I19" s="22"/>
      <c r="J19" s="16"/>
      <c r="K19" s="16"/>
      <c r="L19" s="16"/>
      <c r="M19" s="16" t="str">
        <f>IF(M18=100%,"đạt ","ko đạt ")</f>
        <v xml:space="preserve">đạt </v>
      </c>
      <c r="N19" s="16"/>
      <c r="O19" s="16"/>
      <c r="P19" s="16"/>
      <c r="Q19" s="22"/>
      <c r="R19" s="16"/>
      <c r="S19" s="16"/>
      <c r="T19" s="22"/>
      <c r="U19" s="16"/>
      <c r="V19" s="27"/>
      <c r="W19" s="22"/>
    </row>
    <row r="20" spans="1:23" ht="19.5" customHeight="1">
      <c r="A20" s="813"/>
      <c r="B20" s="813"/>
      <c r="C20" s="697"/>
      <c r="D20" s="577" t="s">
        <v>33</v>
      </c>
      <c r="E20" s="35" t="s">
        <v>32</v>
      </c>
      <c r="F20" s="10" t="s">
        <v>19</v>
      </c>
      <c r="G20" s="16"/>
      <c r="H20" s="16"/>
      <c r="I20" s="22"/>
      <c r="J20" s="16"/>
      <c r="K20" s="16"/>
      <c r="L20" s="16"/>
      <c r="M20" s="16">
        <v>0</v>
      </c>
      <c r="N20" s="16"/>
      <c r="O20" s="16"/>
      <c r="P20" s="16"/>
      <c r="Q20" s="22"/>
      <c r="R20" s="16"/>
      <c r="S20" s="16"/>
      <c r="T20" s="22"/>
      <c r="U20" s="16"/>
      <c r="V20" s="27"/>
      <c r="W20" s="22"/>
    </row>
    <row r="21" spans="1:23" ht="19.5" customHeight="1">
      <c r="A21" s="813"/>
      <c r="B21" s="813"/>
      <c r="C21" s="576"/>
      <c r="D21" s="578"/>
      <c r="E21" s="36"/>
      <c r="F21" s="11" t="s">
        <v>13</v>
      </c>
      <c r="G21" s="16"/>
      <c r="H21" s="21"/>
      <c r="I21" s="22"/>
      <c r="J21" s="21"/>
      <c r="K21" s="16"/>
      <c r="L21" s="16"/>
      <c r="M21" s="16" t="str">
        <f>IF(M20&lt;2,"đạt ","ko đạt ")</f>
        <v xml:space="preserve">đạt </v>
      </c>
      <c r="N21" s="21"/>
      <c r="O21" s="16"/>
      <c r="P21" s="21"/>
      <c r="Q21" s="22"/>
      <c r="R21" s="21"/>
      <c r="S21" s="16"/>
      <c r="T21" s="22"/>
      <c r="U21" s="21"/>
      <c r="V21" s="27"/>
      <c r="W21" s="22"/>
    </row>
    <row r="22" spans="1:23" ht="19.5" customHeight="1">
      <c r="A22" s="813"/>
      <c r="B22" s="813"/>
      <c r="C22" s="575" t="s">
        <v>28</v>
      </c>
      <c r="D22" s="577" t="s">
        <v>30</v>
      </c>
      <c r="E22" s="35" t="s">
        <v>31</v>
      </c>
      <c r="F22" s="10" t="s">
        <v>19</v>
      </c>
      <c r="G22" s="16"/>
      <c r="H22" s="16"/>
      <c r="I22" s="22"/>
      <c r="J22" s="16"/>
      <c r="K22" s="16"/>
      <c r="L22" s="16"/>
      <c r="M22" s="16">
        <v>0</v>
      </c>
      <c r="N22" s="16"/>
      <c r="O22" s="16"/>
      <c r="P22" s="16"/>
      <c r="Q22" s="22"/>
      <c r="R22" s="16"/>
      <c r="S22" s="16"/>
      <c r="T22" s="22"/>
      <c r="U22" s="16"/>
      <c r="V22" s="27"/>
      <c r="W22" s="22"/>
    </row>
    <row r="23" spans="1:23" ht="19.5" customHeight="1">
      <c r="A23" s="813"/>
      <c r="B23" s="813"/>
      <c r="C23" s="697"/>
      <c r="D23" s="578"/>
      <c r="E23" s="36"/>
      <c r="F23" s="10" t="s">
        <v>13</v>
      </c>
      <c r="G23" s="16"/>
      <c r="H23" s="16"/>
      <c r="I23" s="22"/>
      <c r="J23" s="16"/>
      <c r="K23" s="16"/>
      <c r="L23" s="16"/>
      <c r="M23" s="16" t="str">
        <f>IF(M22&lt;2,"đạt ","ko đạt ")</f>
        <v xml:space="preserve">đạt </v>
      </c>
      <c r="N23" s="16"/>
      <c r="O23" s="16"/>
      <c r="P23" s="16"/>
      <c r="Q23" s="22"/>
      <c r="R23" s="16"/>
      <c r="S23" s="16"/>
      <c r="T23" s="22"/>
      <c r="U23" s="16"/>
      <c r="V23" s="27"/>
      <c r="W23" s="22"/>
    </row>
    <row r="24" spans="1:23" ht="19.5" customHeight="1">
      <c r="A24" s="813"/>
      <c r="B24" s="813"/>
      <c r="C24" s="697"/>
      <c r="D24" s="577" t="s">
        <v>24</v>
      </c>
      <c r="E24" s="37" t="s">
        <v>25</v>
      </c>
      <c r="F24" s="10" t="s">
        <v>19</v>
      </c>
      <c r="G24" s="20"/>
      <c r="H24" s="20"/>
      <c r="I24" s="22"/>
      <c r="J24" s="20"/>
      <c r="K24" s="20"/>
      <c r="L24" s="20"/>
      <c r="M24" s="20">
        <v>0</v>
      </c>
      <c r="N24" s="20"/>
      <c r="O24" s="20"/>
      <c r="P24" s="20"/>
      <c r="Q24" s="22"/>
      <c r="R24" s="20"/>
      <c r="S24" s="20"/>
      <c r="T24" s="22"/>
      <c r="U24" s="20"/>
      <c r="V24" s="28"/>
      <c r="W24" s="22"/>
    </row>
    <row r="25" spans="1:23" ht="19.5" customHeight="1">
      <c r="A25" s="814"/>
      <c r="B25" s="814"/>
      <c r="C25" s="576"/>
      <c r="D25" s="578"/>
      <c r="E25" s="36"/>
      <c r="F25" s="10" t="s">
        <v>13</v>
      </c>
      <c r="G25" s="21"/>
      <c r="H25" s="21"/>
      <c r="I25" s="22"/>
      <c r="J25" s="21"/>
      <c r="K25" s="21"/>
      <c r="L25" s="21"/>
      <c r="M25" s="21" t="str">
        <f>IF(M24&lt;3, "đạt", "không đạt")</f>
        <v>đạt</v>
      </c>
      <c r="N25" s="21"/>
      <c r="O25" s="21"/>
      <c r="P25" s="21"/>
      <c r="Q25" s="22"/>
      <c r="R25" s="21"/>
      <c r="S25" s="21"/>
      <c r="T25" s="22"/>
      <c r="U25" s="21"/>
      <c r="V25" s="29"/>
      <c r="W25" s="22"/>
    </row>
    <row r="26" spans="1:23" ht="14.25">
      <c r="A26" s="812">
        <v>3</v>
      </c>
      <c r="B26" s="812" t="s">
        <v>51</v>
      </c>
      <c r="C26" s="575" t="s">
        <v>17</v>
      </c>
      <c r="D26" s="577" t="s">
        <v>20</v>
      </c>
      <c r="E26" s="810" t="s">
        <v>21</v>
      </c>
      <c r="F26" s="10" t="s">
        <v>19</v>
      </c>
      <c r="G26" s="17"/>
      <c r="H26" s="17"/>
      <c r="I26" s="22"/>
      <c r="J26" s="17"/>
      <c r="K26" s="17"/>
      <c r="L26" s="17"/>
      <c r="M26" s="17">
        <v>2.6</v>
      </c>
      <c r="N26" s="17"/>
      <c r="O26" s="17"/>
      <c r="P26" s="17"/>
      <c r="Q26" s="22"/>
      <c r="R26" s="17"/>
      <c r="S26" s="17"/>
      <c r="T26" s="22"/>
      <c r="U26" s="17"/>
      <c r="V26" s="24"/>
      <c r="W26" s="22"/>
    </row>
    <row r="27" spans="1:23" ht="17.25" customHeight="1">
      <c r="A27" s="813"/>
      <c r="B27" s="813"/>
      <c r="C27" s="576"/>
      <c r="D27" s="578"/>
      <c r="E27" s="811"/>
      <c r="F27" s="10" t="s">
        <v>13</v>
      </c>
      <c r="G27" s="18"/>
      <c r="H27" s="18"/>
      <c r="I27" s="22"/>
      <c r="J27" s="18"/>
      <c r="K27" s="18"/>
      <c r="L27" s="18"/>
      <c r="M27" s="18" t="str">
        <f>IF(M26&gt;1.5,"đạt ","ko đạt ")</f>
        <v xml:space="preserve">đạt </v>
      </c>
      <c r="N27" s="18"/>
      <c r="O27" s="18"/>
      <c r="P27" s="18"/>
      <c r="Q27" s="22"/>
      <c r="R27" s="18"/>
      <c r="S27" s="18"/>
      <c r="T27" s="22"/>
      <c r="U27" s="18"/>
      <c r="V27" s="25"/>
      <c r="W27" s="22"/>
    </row>
    <row r="28" spans="1:23" ht="25.5" customHeight="1">
      <c r="A28" s="813"/>
      <c r="B28" s="813"/>
      <c r="C28" s="575" t="s">
        <v>18</v>
      </c>
      <c r="D28" s="577" t="s">
        <v>22</v>
      </c>
      <c r="E28" s="35" t="s">
        <v>23</v>
      </c>
      <c r="F28" s="10" t="s">
        <v>19</v>
      </c>
      <c r="G28" s="19"/>
      <c r="H28" s="19"/>
      <c r="I28" s="22"/>
      <c r="J28" s="19"/>
      <c r="K28" s="19"/>
      <c r="L28" s="19"/>
      <c r="M28" s="19">
        <v>1</v>
      </c>
      <c r="N28" s="19"/>
      <c r="O28" s="19"/>
      <c r="P28" s="19"/>
      <c r="Q28" s="22"/>
      <c r="R28" s="19"/>
      <c r="S28" s="19"/>
      <c r="T28" s="22"/>
      <c r="U28" s="19"/>
      <c r="V28" s="26"/>
      <c r="W28" s="22"/>
    </row>
    <row r="29" spans="1:23" ht="19.5" customHeight="1">
      <c r="A29" s="813"/>
      <c r="B29" s="813"/>
      <c r="C29" s="697"/>
      <c r="D29" s="578"/>
      <c r="E29" s="36"/>
      <c r="F29" s="10" t="s">
        <v>13</v>
      </c>
      <c r="G29" s="16"/>
      <c r="H29" s="16"/>
      <c r="I29" s="22"/>
      <c r="J29" s="16"/>
      <c r="K29" s="16"/>
      <c r="L29" s="16"/>
      <c r="M29" s="16" t="str">
        <f>IF(M28=100%,"đạt ","ko đạt ")</f>
        <v xml:space="preserve">đạt </v>
      </c>
      <c r="N29" s="16"/>
      <c r="O29" s="16"/>
      <c r="P29" s="16"/>
      <c r="Q29" s="22"/>
      <c r="R29" s="16"/>
      <c r="S29" s="16"/>
      <c r="T29" s="22"/>
      <c r="U29" s="16"/>
      <c r="V29" s="27"/>
      <c r="W29" s="22"/>
    </row>
    <row r="30" spans="1:23" ht="19.5" customHeight="1">
      <c r="A30" s="813"/>
      <c r="B30" s="813"/>
      <c r="C30" s="697"/>
      <c r="D30" s="577" t="s">
        <v>33</v>
      </c>
      <c r="E30" s="35" t="s">
        <v>32</v>
      </c>
      <c r="F30" s="10" t="s">
        <v>19</v>
      </c>
      <c r="G30" s="16"/>
      <c r="H30" s="16"/>
      <c r="I30" s="22"/>
      <c r="J30" s="16"/>
      <c r="K30" s="16"/>
      <c r="L30" s="16"/>
      <c r="M30" s="16">
        <v>0</v>
      </c>
      <c r="N30" s="16"/>
      <c r="O30" s="16"/>
      <c r="P30" s="16"/>
      <c r="Q30" s="22"/>
      <c r="R30" s="16"/>
      <c r="S30" s="16"/>
      <c r="T30" s="22"/>
      <c r="U30" s="16"/>
      <c r="V30" s="27"/>
      <c r="W30" s="22"/>
    </row>
    <row r="31" spans="1:23" ht="19.5" customHeight="1">
      <c r="A31" s="813"/>
      <c r="B31" s="813"/>
      <c r="C31" s="576"/>
      <c r="D31" s="578"/>
      <c r="E31" s="36"/>
      <c r="F31" s="11" t="s">
        <v>13</v>
      </c>
      <c r="G31" s="16"/>
      <c r="H31" s="21"/>
      <c r="I31" s="22"/>
      <c r="J31" s="21"/>
      <c r="K31" s="16"/>
      <c r="L31" s="16"/>
      <c r="M31" s="16" t="str">
        <f>IF(M30&lt;2,"đạt ","ko đạt ")</f>
        <v xml:space="preserve">đạt </v>
      </c>
      <c r="N31" s="21"/>
      <c r="O31" s="16"/>
      <c r="P31" s="21"/>
      <c r="Q31" s="22"/>
      <c r="R31" s="21"/>
      <c r="S31" s="16"/>
      <c r="T31" s="22"/>
      <c r="U31" s="21"/>
      <c r="V31" s="27"/>
      <c r="W31" s="22"/>
    </row>
    <row r="32" spans="1:23" ht="19.5" customHeight="1">
      <c r="A32" s="813"/>
      <c r="B32" s="813"/>
      <c r="C32" s="575" t="s">
        <v>28</v>
      </c>
      <c r="D32" s="577" t="s">
        <v>30</v>
      </c>
      <c r="E32" s="35" t="s">
        <v>31</v>
      </c>
      <c r="F32" s="10" t="s">
        <v>19</v>
      </c>
      <c r="G32" s="16"/>
      <c r="H32" s="16"/>
      <c r="I32" s="22"/>
      <c r="J32" s="16"/>
      <c r="K32" s="16"/>
      <c r="L32" s="16"/>
      <c r="M32" s="16">
        <v>0</v>
      </c>
      <c r="N32" s="16"/>
      <c r="O32" s="16"/>
      <c r="P32" s="16"/>
      <c r="Q32" s="22"/>
      <c r="R32" s="16"/>
      <c r="S32" s="16"/>
      <c r="T32" s="22"/>
      <c r="U32" s="16"/>
      <c r="V32" s="27"/>
      <c r="W32" s="22"/>
    </row>
    <row r="33" spans="1:23" ht="19.5" customHeight="1">
      <c r="A33" s="813"/>
      <c r="B33" s="813"/>
      <c r="C33" s="697"/>
      <c r="D33" s="578"/>
      <c r="E33" s="36"/>
      <c r="F33" s="10" t="s">
        <v>13</v>
      </c>
      <c r="G33" s="16"/>
      <c r="H33" s="16"/>
      <c r="I33" s="22"/>
      <c r="J33" s="16"/>
      <c r="K33" s="16"/>
      <c r="L33" s="16"/>
      <c r="M33" s="16" t="str">
        <f>IF(M32&lt;2,"đạt ","ko đạt ")</f>
        <v xml:space="preserve">đạt </v>
      </c>
      <c r="N33" s="16"/>
      <c r="O33" s="16"/>
      <c r="P33" s="16"/>
      <c r="Q33" s="22"/>
      <c r="R33" s="16"/>
      <c r="S33" s="16"/>
      <c r="T33" s="22"/>
      <c r="U33" s="16"/>
      <c r="V33" s="27"/>
      <c r="W33" s="22"/>
    </row>
    <row r="34" spans="1:23" ht="19.5" customHeight="1">
      <c r="A34" s="813"/>
      <c r="B34" s="813"/>
      <c r="C34" s="697"/>
      <c r="D34" s="577" t="s">
        <v>24</v>
      </c>
      <c r="E34" s="37" t="s">
        <v>25</v>
      </c>
      <c r="F34" s="10" t="s">
        <v>19</v>
      </c>
      <c r="G34" s="20"/>
      <c r="H34" s="20"/>
      <c r="I34" s="22"/>
      <c r="J34" s="20"/>
      <c r="K34" s="20"/>
      <c r="L34" s="20"/>
      <c r="M34" s="20">
        <v>0</v>
      </c>
      <c r="N34" s="20"/>
      <c r="O34" s="20"/>
      <c r="P34" s="20"/>
      <c r="Q34" s="22"/>
      <c r="R34" s="20"/>
      <c r="S34" s="20"/>
      <c r="T34" s="22"/>
      <c r="U34" s="20"/>
      <c r="V34" s="28"/>
      <c r="W34" s="22"/>
    </row>
    <row r="35" spans="1:23" ht="19.5" customHeight="1">
      <c r="A35" s="814"/>
      <c r="B35" s="814"/>
      <c r="C35" s="576"/>
      <c r="D35" s="578"/>
      <c r="E35" s="36"/>
      <c r="F35" s="10" t="s">
        <v>13</v>
      </c>
      <c r="G35" s="21"/>
      <c r="H35" s="21"/>
      <c r="I35" s="22"/>
      <c r="J35" s="21"/>
      <c r="K35" s="21"/>
      <c r="L35" s="21"/>
      <c r="M35" s="21" t="str">
        <f>IF(M34&lt;3, "đạt", "không đạt")</f>
        <v>đạt</v>
      </c>
      <c r="N35" s="21"/>
      <c r="O35" s="21"/>
      <c r="P35" s="21"/>
      <c r="Q35" s="22"/>
      <c r="R35" s="21"/>
      <c r="S35" s="21"/>
      <c r="T35" s="22"/>
      <c r="U35" s="21"/>
      <c r="V35" s="29"/>
      <c r="W35" s="22"/>
    </row>
    <row r="36" spans="1:23" ht="14.25">
      <c r="A36" s="812">
        <v>4</v>
      </c>
      <c r="B36" s="812" t="s">
        <v>52</v>
      </c>
      <c r="C36" s="575" t="s">
        <v>17</v>
      </c>
      <c r="D36" s="577" t="s">
        <v>20</v>
      </c>
      <c r="E36" s="810" t="s">
        <v>21</v>
      </c>
      <c r="F36" s="10" t="s">
        <v>19</v>
      </c>
      <c r="G36" s="17"/>
      <c r="H36" s="17"/>
      <c r="I36" s="22"/>
      <c r="J36" s="17"/>
      <c r="K36" s="17"/>
      <c r="L36" s="17"/>
      <c r="M36" s="17">
        <v>2.65</v>
      </c>
      <c r="N36" s="17"/>
      <c r="O36" s="17"/>
      <c r="P36" s="17"/>
      <c r="Q36" s="22"/>
      <c r="R36" s="17"/>
      <c r="S36" s="17"/>
      <c r="T36" s="22"/>
      <c r="U36" s="17"/>
      <c r="V36" s="24"/>
      <c r="W36" s="22"/>
    </row>
    <row r="37" spans="1:23" ht="17.25" customHeight="1">
      <c r="A37" s="813"/>
      <c r="B37" s="813"/>
      <c r="C37" s="576"/>
      <c r="D37" s="578"/>
      <c r="E37" s="811"/>
      <c r="F37" s="10" t="s">
        <v>13</v>
      </c>
      <c r="G37" s="18"/>
      <c r="H37" s="18"/>
      <c r="I37" s="22"/>
      <c r="J37" s="18"/>
      <c r="K37" s="18"/>
      <c r="L37" s="18"/>
      <c r="M37" s="18" t="str">
        <f>IF(M36&gt;1.5,"đạt ","ko đạt ")</f>
        <v xml:space="preserve">đạt </v>
      </c>
      <c r="N37" s="18"/>
      <c r="O37" s="18"/>
      <c r="P37" s="18"/>
      <c r="Q37" s="22"/>
      <c r="R37" s="18"/>
      <c r="S37" s="18"/>
      <c r="T37" s="22"/>
      <c r="U37" s="18"/>
      <c r="V37" s="25"/>
      <c r="W37" s="22"/>
    </row>
    <row r="38" spans="1:23" ht="25.5" customHeight="1">
      <c r="A38" s="813"/>
      <c r="B38" s="813"/>
      <c r="C38" s="575" t="s">
        <v>18</v>
      </c>
      <c r="D38" s="577" t="s">
        <v>22</v>
      </c>
      <c r="E38" s="35" t="s">
        <v>23</v>
      </c>
      <c r="F38" s="10" t="s">
        <v>19</v>
      </c>
      <c r="G38" s="19"/>
      <c r="H38" s="19"/>
      <c r="I38" s="22"/>
      <c r="J38" s="19"/>
      <c r="K38" s="19"/>
      <c r="L38" s="19"/>
      <c r="M38" s="19">
        <v>1</v>
      </c>
      <c r="N38" s="19"/>
      <c r="O38" s="19"/>
      <c r="P38" s="19"/>
      <c r="Q38" s="22"/>
      <c r="R38" s="19"/>
      <c r="S38" s="19"/>
      <c r="T38" s="22"/>
      <c r="U38" s="19"/>
      <c r="V38" s="26"/>
      <c r="W38" s="22"/>
    </row>
    <row r="39" spans="1:23" ht="19.5" customHeight="1">
      <c r="A39" s="813"/>
      <c r="B39" s="813"/>
      <c r="C39" s="697"/>
      <c r="D39" s="578"/>
      <c r="E39" s="36"/>
      <c r="F39" s="10" t="s">
        <v>13</v>
      </c>
      <c r="G39" s="16"/>
      <c r="H39" s="16"/>
      <c r="I39" s="22"/>
      <c r="J39" s="16"/>
      <c r="K39" s="16"/>
      <c r="L39" s="16"/>
      <c r="M39" s="16" t="str">
        <f>IF(M38=100%,"đạt ","ko đạt ")</f>
        <v xml:space="preserve">đạt </v>
      </c>
      <c r="N39" s="16"/>
      <c r="O39" s="16"/>
      <c r="P39" s="16"/>
      <c r="Q39" s="22"/>
      <c r="R39" s="16"/>
      <c r="S39" s="16"/>
      <c r="T39" s="22"/>
      <c r="U39" s="16"/>
      <c r="V39" s="27"/>
      <c r="W39" s="22"/>
    </row>
    <row r="40" spans="1:23" ht="19.5" customHeight="1">
      <c r="A40" s="813"/>
      <c r="B40" s="813"/>
      <c r="C40" s="697"/>
      <c r="D40" s="577" t="s">
        <v>33</v>
      </c>
      <c r="E40" s="35" t="s">
        <v>32</v>
      </c>
      <c r="F40" s="10" t="s">
        <v>19</v>
      </c>
      <c r="G40" s="16"/>
      <c r="H40" s="16"/>
      <c r="I40" s="22"/>
      <c r="J40" s="16"/>
      <c r="K40" s="16"/>
      <c r="L40" s="16"/>
      <c r="M40" s="16">
        <v>0</v>
      </c>
      <c r="N40" s="16"/>
      <c r="O40" s="16"/>
      <c r="P40" s="16"/>
      <c r="Q40" s="22"/>
      <c r="R40" s="16"/>
      <c r="S40" s="16"/>
      <c r="T40" s="22"/>
      <c r="U40" s="16"/>
      <c r="V40" s="27"/>
      <c r="W40" s="22"/>
    </row>
    <row r="41" spans="1:23" ht="19.5" customHeight="1">
      <c r="A41" s="813"/>
      <c r="B41" s="813"/>
      <c r="C41" s="576"/>
      <c r="D41" s="578"/>
      <c r="E41" s="36"/>
      <c r="F41" s="11" t="s">
        <v>13</v>
      </c>
      <c r="G41" s="16"/>
      <c r="H41" s="21"/>
      <c r="I41" s="22"/>
      <c r="J41" s="21"/>
      <c r="K41" s="16"/>
      <c r="L41" s="16"/>
      <c r="M41" s="16" t="str">
        <f>IF(M40&lt;2,"đạt ","ko đạt ")</f>
        <v xml:space="preserve">đạt </v>
      </c>
      <c r="N41" s="21"/>
      <c r="O41" s="16"/>
      <c r="P41" s="21"/>
      <c r="Q41" s="22"/>
      <c r="R41" s="21"/>
      <c r="S41" s="16"/>
      <c r="T41" s="22"/>
      <c r="U41" s="21"/>
      <c r="V41" s="27"/>
      <c r="W41" s="22"/>
    </row>
    <row r="42" spans="1:23" ht="19.5" customHeight="1">
      <c r="A42" s="813"/>
      <c r="B42" s="813"/>
      <c r="C42" s="575" t="s">
        <v>28</v>
      </c>
      <c r="D42" s="577" t="s">
        <v>30</v>
      </c>
      <c r="E42" s="35" t="s">
        <v>31</v>
      </c>
      <c r="F42" s="10" t="s">
        <v>19</v>
      </c>
      <c r="G42" s="16"/>
      <c r="H42" s="16"/>
      <c r="I42" s="22"/>
      <c r="J42" s="16"/>
      <c r="K42" s="16"/>
      <c r="L42" s="16"/>
      <c r="M42" s="16">
        <v>0</v>
      </c>
      <c r="N42" s="16"/>
      <c r="O42" s="16"/>
      <c r="P42" s="16"/>
      <c r="Q42" s="22"/>
      <c r="R42" s="16"/>
      <c r="S42" s="16"/>
      <c r="T42" s="22"/>
      <c r="U42" s="16"/>
      <c r="V42" s="27"/>
      <c r="W42" s="22"/>
    </row>
    <row r="43" spans="1:23" ht="19.5" customHeight="1">
      <c r="A43" s="813"/>
      <c r="B43" s="813"/>
      <c r="C43" s="697"/>
      <c r="D43" s="578"/>
      <c r="E43" s="36"/>
      <c r="F43" s="10" t="s">
        <v>13</v>
      </c>
      <c r="G43" s="16"/>
      <c r="H43" s="16"/>
      <c r="I43" s="22"/>
      <c r="J43" s="16"/>
      <c r="K43" s="16"/>
      <c r="L43" s="16"/>
      <c r="M43" s="16" t="str">
        <f>IF(M42&lt;2,"đạt ","ko đạt ")</f>
        <v xml:space="preserve">đạt </v>
      </c>
      <c r="N43" s="16"/>
      <c r="O43" s="16"/>
      <c r="P43" s="16"/>
      <c r="Q43" s="22"/>
      <c r="R43" s="16"/>
      <c r="S43" s="16"/>
      <c r="T43" s="22"/>
      <c r="U43" s="16"/>
      <c r="V43" s="27"/>
      <c r="W43" s="22"/>
    </row>
    <row r="44" spans="1:23" ht="19.5" customHeight="1">
      <c r="A44" s="813"/>
      <c r="B44" s="813"/>
      <c r="C44" s="697"/>
      <c r="D44" s="577" t="s">
        <v>24</v>
      </c>
      <c r="E44" s="37" t="s">
        <v>25</v>
      </c>
      <c r="F44" s="10" t="s">
        <v>19</v>
      </c>
      <c r="G44" s="20"/>
      <c r="H44" s="20"/>
      <c r="I44" s="22"/>
      <c r="J44" s="20"/>
      <c r="K44" s="20"/>
      <c r="L44" s="20"/>
      <c r="M44" s="20">
        <v>0</v>
      </c>
      <c r="N44" s="20"/>
      <c r="O44" s="20"/>
      <c r="P44" s="20"/>
      <c r="Q44" s="22"/>
      <c r="R44" s="20"/>
      <c r="S44" s="20"/>
      <c r="T44" s="22"/>
      <c r="U44" s="20"/>
      <c r="V44" s="28"/>
      <c r="W44" s="22"/>
    </row>
    <row r="45" spans="1:23" ht="19.5" customHeight="1">
      <c r="A45" s="814"/>
      <c r="B45" s="814"/>
      <c r="C45" s="576"/>
      <c r="D45" s="578"/>
      <c r="E45" s="36"/>
      <c r="F45" s="10" t="s">
        <v>13</v>
      </c>
      <c r="G45" s="21"/>
      <c r="H45" s="21"/>
      <c r="I45" s="22"/>
      <c r="J45" s="21"/>
      <c r="K45" s="21"/>
      <c r="L45" s="21"/>
      <c r="M45" s="21" t="str">
        <f>IF(M44&lt;3, "đạt", "không đạt")</f>
        <v>đạt</v>
      </c>
      <c r="N45" s="21"/>
      <c r="O45" s="21"/>
      <c r="P45" s="21"/>
      <c r="Q45" s="22"/>
      <c r="R45" s="21"/>
      <c r="S45" s="21"/>
      <c r="T45" s="22"/>
      <c r="U45" s="21"/>
      <c r="V45" s="29"/>
      <c r="W45" s="22"/>
    </row>
    <row r="46" spans="1:23" ht="25.5" customHeight="1">
      <c r="A46" s="812">
        <v>5</v>
      </c>
      <c r="B46" s="812" t="s">
        <v>53</v>
      </c>
      <c r="C46" s="575" t="s">
        <v>17</v>
      </c>
      <c r="D46" s="577" t="s">
        <v>20</v>
      </c>
      <c r="E46" s="810" t="s">
        <v>21</v>
      </c>
      <c r="F46" s="10" t="s">
        <v>19</v>
      </c>
      <c r="G46" s="17"/>
      <c r="H46" s="17"/>
      <c r="I46" s="22"/>
      <c r="J46" s="17"/>
      <c r="K46" s="17"/>
      <c r="L46" s="17"/>
      <c r="M46" s="17">
        <v>2.65</v>
      </c>
      <c r="N46" s="17"/>
      <c r="O46" s="17"/>
      <c r="P46" s="17"/>
      <c r="Q46" s="22"/>
      <c r="R46" s="17"/>
      <c r="S46" s="17"/>
      <c r="T46" s="22"/>
      <c r="U46" s="17"/>
      <c r="V46" s="24"/>
      <c r="W46" s="22"/>
    </row>
    <row r="47" spans="1:23" ht="17.25" customHeight="1">
      <c r="A47" s="813"/>
      <c r="B47" s="813"/>
      <c r="C47" s="576"/>
      <c r="D47" s="578"/>
      <c r="E47" s="811"/>
      <c r="F47" s="10" t="s">
        <v>13</v>
      </c>
      <c r="G47" s="18"/>
      <c r="H47" s="18"/>
      <c r="I47" s="22"/>
      <c r="J47" s="18"/>
      <c r="K47" s="18"/>
      <c r="L47" s="18"/>
      <c r="M47" s="18" t="str">
        <f>IF(M46&gt;1.5,"đạt ","ko đạt ")</f>
        <v xml:space="preserve">đạt </v>
      </c>
      <c r="N47" s="18"/>
      <c r="O47" s="18"/>
      <c r="P47" s="18"/>
      <c r="Q47" s="22"/>
      <c r="R47" s="18"/>
      <c r="S47" s="18"/>
      <c r="T47" s="22"/>
      <c r="U47" s="18"/>
      <c r="V47" s="25"/>
      <c r="W47" s="22"/>
    </row>
    <row r="48" spans="1:23" ht="25.5" customHeight="1">
      <c r="A48" s="813"/>
      <c r="B48" s="813"/>
      <c r="C48" s="575" t="s">
        <v>18</v>
      </c>
      <c r="D48" s="577" t="s">
        <v>22</v>
      </c>
      <c r="E48" s="35" t="s">
        <v>23</v>
      </c>
      <c r="F48" s="10" t="s">
        <v>19</v>
      </c>
      <c r="G48" s="19"/>
      <c r="H48" s="19"/>
      <c r="I48" s="22"/>
      <c r="J48" s="19"/>
      <c r="K48" s="19"/>
      <c r="L48" s="19"/>
      <c r="M48" s="19">
        <v>1</v>
      </c>
      <c r="N48" s="19"/>
      <c r="O48" s="19"/>
      <c r="P48" s="19"/>
      <c r="Q48" s="22"/>
      <c r="R48" s="19"/>
      <c r="S48" s="19"/>
      <c r="T48" s="22"/>
      <c r="U48" s="19"/>
      <c r="V48" s="26"/>
      <c r="W48" s="22"/>
    </row>
    <row r="49" spans="1:23" ht="19.5" customHeight="1">
      <c r="A49" s="813"/>
      <c r="B49" s="813"/>
      <c r="C49" s="697"/>
      <c r="D49" s="578"/>
      <c r="E49" s="36"/>
      <c r="F49" s="10" t="s">
        <v>13</v>
      </c>
      <c r="G49" s="16"/>
      <c r="H49" s="16"/>
      <c r="I49" s="22"/>
      <c r="J49" s="16"/>
      <c r="K49" s="16"/>
      <c r="L49" s="16"/>
      <c r="M49" s="16" t="str">
        <f>IF(M48=100%,"đạt ","ko đạt ")</f>
        <v xml:space="preserve">đạt </v>
      </c>
      <c r="N49" s="16"/>
      <c r="O49" s="16"/>
      <c r="P49" s="16"/>
      <c r="Q49" s="22"/>
      <c r="R49" s="16"/>
      <c r="S49" s="16"/>
      <c r="T49" s="22"/>
      <c r="U49" s="16"/>
      <c r="V49" s="27"/>
      <c r="W49" s="22"/>
    </row>
    <row r="50" spans="1:23" ht="19.5" customHeight="1">
      <c r="A50" s="813"/>
      <c r="B50" s="813"/>
      <c r="C50" s="697"/>
      <c r="D50" s="577" t="s">
        <v>33</v>
      </c>
      <c r="E50" s="35" t="s">
        <v>32</v>
      </c>
      <c r="F50" s="10" t="s">
        <v>19</v>
      </c>
      <c r="G50" s="16"/>
      <c r="H50" s="16"/>
      <c r="I50" s="22"/>
      <c r="J50" s="16"/>
      <c r="K50" s="16"/>
      <c r="L50" s="16"/>
      <c r="M50" s="16">
        <v>0</v>
      </c>
      <c r="N50" s="16"/>
      <c r="O50" s="16"/>
      <c r="P50" s="16"/>
      <c r="Q50" s="22"/>
      <c r="R50" s="16"/>
      <c r="S50" s="16"/>
      <c r="T50" s="22"/>
      <c r="U50" s="16"/>
      <c r="V50" s="27"/>
      <c r="W50" s="22"/>
    </row>
    <row r="51" spans="1:23" ht="19.5" customHeight="1">
      <c r="A51" s="813"/>
      <c r="B51" s="813"/>
      <c r="C51" s="576"/>
      <c r="D51" s="578"/>
      <c r="E51" s="36"/>
      <c r="F51" s="11" t="s">
        <v>13</v>
      </c>
      <c r="G51" s="16"/>
      <c r="H51" s="21"/>
      <c r="I51" s="22"/>
      <c r="J51" s="21"/>
      <c r="K51" s="16"/>
      <c r="L51" s="16"/>
      <c r="M51" s="16" t="str">
        <f>IF(M50&lt;2,"đạt ","ko đạt ")</f>
        <v xml:space="preserve">đạt </v>
      </c>
      <c r="N51" s="21"/>
      <c r="O51" s="16"/>
      <c r="P51" s="21"/>
      <c r="Q51" s="22"/>
      <c r="R51" s="21"/>
      <c r="S51" s="16"/>
      <c r="T51" s="22"/>
      <c r="U51" s="21"/>
      <c r="V51" s="27"/>
      <c r="W51" s="22"/>
    </row>
    <row r="52" spans="1:23" ht="19.5" customHeight="1">
      <c r="A52" s="813"/>
      <c r="B52" s="813"/>
      <c r="C52" s="575" t="s">
        <v>28</v>
      </c>
      <c r="D52" s="577" t="s">
        <v>30</v>
      </c>
      <c r="E52" s="35" t="s">
        <v>31</v>
      </c>
      <c r="F52" s="10" t="s">
        <v>19</v>
      </c>
      <c r="G52" s="16"/>
      <c r="H52" s="16"/>
      <c r="I52" s="22"/>
      <c r="J52" s="16"/>
      <c r="K52" s="16"/>
      <c r="L52" s="16"/>
      <c r="M52" s="16">
        <v>0</v>
      </c>
      <c r="N52" s="16"/>
      <c r="O52" s="16"/>
      <c r="P52" s="16"/>
      <c r="Q52" s="22"/>
      <c r="R52" s="16"/>
      <c r="S52" s="16"/>
      <c r="T52" s="22"/>
      <c r="U52" s="16"/>
      <c r="V52" s="27"/>
      <c r="W52" s="22"/>
    </row>
    <row r="53" spans="1:23" ht="19.5" customHeight="1">
      <c r="A53" s="813"/>
      <c r="B53" s="813"/>
      <c r="C53" s="697"/>
      <c r="D53" s="578"/>
      <c r="E53" s="36"/>
      <c r="F53" s="10" t="s">
        <v>13</v>
      </c>
      <c r="G53" s="16"/>
      <c r="H53" s="16"/>
      <c r="I53" s="22"/>
      <c r="J53" s="16"/>
      <c r="K53" s="16"/>
      <c r="L53" s="16"/>
      <c r="M53" s="16" t="str">
        <f>IF(M52&lt;2,"đạt ","ko đạt ")</f>
        <v xml:space="preserve">đạt </v>
      </c>
      <c r="N53" s="16"/>
      <c r="O53" s="16"/>
      <c r="P53" s="16"/>
      <c r="Q53" s="22"/>
      <c r="R53" s="16"/>
      <c r="S53" s="16"/>
      <c r="T53" s="22"/>
      <c r="U53" s="16"/>
      <c r="V53" s="27"/>
      <c r="W53" s="22"/>
    </row>
    <row r="54" spans="1:23" ht="19.5" customHeight="1">
      <c r="A54" s="813"/>
      <c r="B54" s="813"/>
      <c r="C54" s="697"/>
      <c r="D54" s="577" t="s">
        <v>24</v>
      </c>
      <c r="E54" s="37" t="s">
        <v>25</v>
      </c>
      <c r="F54" s="10" t="s">
        <v>19</v>
      </c>
      <c r="G54" s="20"/>
      <c r="H54" s="20"/>
      <c r="I54" s="22"/>
      <c r="J54" s="20"/>
      <c r="K54" s="20"/>
      <c r="L54" s="20"/>
      <c r="M54" s="20">
        <v>0</v>
      </c>
      <c r="N54" s="20"/>
      <c r="O54" s="20"/>
      <c r="P54" s="20"/>
      <c r="Q54" s="22"/>
      <c r="R54" s="20"/>
      <c r="S54" s="20"/>
      <c r="T54" s="22"/>
      <c r="U54" s="20"/>
      <c r="V54" s="28"/>
      <c r="W54" s="22"/>
    </row>
    <row r="55" spans="1:23" ht="19.5" customHeight="1">
      <c r="A55" s="814"/>
      <c r="B55" s="814"/>
      <c r="C55" s="576"/>
      <c r="D55" s="578"/>
      <c r="E55" s="36"/>
      <c r="F55" s="10" t="s">
        <v>13</v>
      </c>
      <c r="G55" s="21"/>
      <c r="H55" s="21"/>
      <c r="I55" s="22"/>
      <c r="J55" s="21"/>
      <c r="K55" s="21"/>
      <c r="L55" s="21"/>
      <c r="M55" s="21" t="str">
        <f>IF(M54&lt;3, "đạt", "không đạt")</f>
        <v>đạt</v>
      </c>
      <c r="N55" s="21"/>
      <c r="O55" s="21"/>
      <c r="P55" s="21"/>
      <c r="Q55" s="22"/>
      <c r="R55" s="21"/>
      <c r="S55" s="21"/>
      <c r="T55" s="22"/>
      <c r="U55" s="21"/>
      <c r="V55" s="29"/>
      <c r="W55" s="22"/>
    </row>
    <row r="56" spans="1:23" ht="14.25">
      <c r="A56" s="812">
        <v>6</v>
      </c>
      <c r="B56" s="812" t="s">
        <v>54</v>
      </c>
      <c r="C56" s="575" t="s">
        <v>17</v>
      </c>
      <c r="D56" s="577" t="s">
        <v>20</v>
      </c>
      <c r="E56" s="810" t="s">
        <v>21</v>
      </c>
      <c r="F56" s="10" t="s">
        <v>19</v>
      </c>
      <c r="G56" s="17"/>
      <c r="H56" s="17"/>
      <c r="I56" s="22"/>
      <c r="J56" s="17"/>
      <c r="K56" s="17"/>
      <c r="L56" s="17"/>
      <c r="M56" s="17">
        <v>2.75</v>
      </c>
      <c r="N56" s="17"/>
      <c r="O56" s="17"/>
      <c r="P56" s="17"/>
      <c r="Q56" s="22"/>
      <c r="R56" s="17"/>
      <c r="S56" s="17"/>
      <c r="T56" s="22"/>
      <c r="U56" s="17"/>
      <c r="V56" s="24"/>
      <c r="W56" s="22"/>
    </row>
    <row r="57" spans="1:23" ht="17.25" customHeight="1">
      <c r="A57" s="813"/>
      <c r="B57" s="813"/>
      <c r="C57" s="576"/>
      <c r="D57" s="578"/>
      <c r="E57" s="811"/>
      <c r="F57" s="10" t="s">
        <v>13</v>
      </c>
      <c r="G57" s="18"/>
      <c r="H57" s="18"/>
      <c r="I57" s="22"/>
      <c r="J57" s="18"/>
      <c r="K57" s="18"/>
      <c r="L57" s="18"/>
      <c r="M57" s="18" t="str">
        <f>IF(M56&gt;1.5,"đạt ","ko đạt ")</f>
        <v xml:space="preserve">đạt </v>
      </c>
      <c r="N57" s="18"/>
      <c r="O57" s="18"/>
      <c r="P57" s="18"/>
      <c r="Q57" s="22"/>
      <c r="R57" s="18"/>
      <c r="S57" s="18"/>
      <c r="T57" s="22"/>
      <c r="U57" s="18"/>
      <c r="V57" s="25"/>
      <c r="W57" s="22"/>
    </row>
    <row r="58" spans="1:23" ht="25.5" customHeight="1">
      <c r="A58" s="813"/>
      <c r="B58" s="813"/>
      <c r="C58" s="575" t="s">
        <v>18</v>
      </c>
      <c r="D58" s="577" t="s">
        <v>22</v>
      </c>
      <c r="E58" s="35" t="s">
        <v>23</v>
      </c>
      <c r="F58" s="10" t="s">
        <v>19</v>
      </c>
      <c r="G58" s="19"/>
      <c r="H58" s="19"/>
      <c r="I58" s="22"/>
      <c r="J58" s="19"/>
      <c r="K58" s="19"/>
      <c r="L58" s="19"/>
      <c r="M58" s="19">
        <v>1</v>
      </c>
      <c r="N58" s="19"/>
      <c r="O58" s="19"/>
      <c r="P58" s="19"/>
      <c r="Q58" s="22"/>
      <c r="R58" s="19"/>
      <c r="S58" s="19"/>
      <c r="T58" s="22"/>
      <c r="U58" s="19"/>
      <c r="V58" s="26"/>
      <c r="W58" s="22"/>
    </row>
    <row r="59" spans="1:23" ht="19.5" customHeight="1">
      <c r="A59" s="813"/>
      <c r="B59" s="813"/>
      <c r="C59" s="697"/>
      <c r="D59" s="578"/>
      <c r="E59" s="36"/>
      <c r="F59" s="10" t="s">
        <v>13</v>
      </c>
      <c r="G59" s="16"/>
      <c r="H59" s="16"/>
      <c r="I59" s="22"/>
      <c r="J59" s="16"/>
      <c r="K59" s="16"/>
      <c r="L59" s="16"/>
      <c r="M59" s="16" t="str">
        <f>IF(M58=100%,"đạt ","ko đạt ")</f>
        <v xml:space="preserve">đạt </v>
      </c>
      <c r="N59" s="16"/>
      <c r="O59" s="16"/>
      <c r="P59" s="16"/>
      <c r="Q59" s="22"/>
      <c r="R59" s="16"/>
      <c r="S59" s="16"/>
      <c r="T59" s="22"/>
      <c r="U59" s="16"/>
      <c r="V59" s="27"/>
      <c r="W59" s="22"/>
    </row>
    <row r="60" spans="1:23" ht="19.5" customHeight="1">
      <c r="A60" s="813"/>
      <c r="B60" s="813"/>
      <c r="C60" s="697"/>
      <c r="D60" s="577" t="s">
        <v>33</v>
      </c>
      <c r="E60" s="35" t="s">
        <v>32</v>
      </c>
      <c r="F60" s="10" t="s">
        <v>19</v>
      </c>
      <c r="G60" s="16"/>
      <c r="H60" s="16"/>
      <c r="I60" s="22"/>
      <c r="J60" s="16"/>
      <c r="K60" s="16"/>
      <c r="L60" s="16"/>
      <c r="M60" s="16">
        <v>0</v>
      </c>
      <c r="N60" s="16"/>
      <c r="O60" s="16"/>
      <c r="P60" s="16"/>
      <c r="Q60" s="22"/>
      <c r="R60" s="16"/>
      <c r="S60" s="16"/>
      <c r="T60" s="22"/>
      <c r="U60" s="16"/>
      <c r="V60" s="27"/>
      <c r="W60" s="22"/>
    </row>
    <row r="61" spans="1:23" ht="19.5" customHeight="1">
      <c r="A61" s="813"/>
      <c r="B61" s="813"/>
      <c r="C61" s="576"/>
      <c r="D61" s="578"/>
      <c r="E61" s="36"/>
      <c r="F61" s="11" t="s">
        <v>13</v>
      </c>
      <c r="G61" s="16"/>
      <c r="H61" s="21"/>
      <c r="I61" s="22"/>
      <c r="J61" s="21"/>
      <c r="K61" s="16"/>
      <c r="L61" s="16"/>
      <c r="M61" s="16" t="str">
        <f>IF(M60&lt;2,"đạt ","ko đạt ")</f>
        <v xml:space="preserve">đạt </v>
      </c>
      <c r="N61" s="21"/>
      <c r="O61" s="16"/>
      <c r="P61" s="21"/>
      <c r="Q61" s="22"/>
      <c r="R61" s="21"/>
      <c r="S61" s="16"/>
      <c r="T61" s="22"/>
      <c r="U61" s="21"/>
      <c r="V61" s="27"/>
      <c r="W61" s="22"/>
    </row>
    <row r="62" spans="1:23" ht="19.5" customHeight="1">
      <c r="A62" s="813"/>
      <c r="B62" s="813"/>
      <c r="C62" s="575" t="s">
        <v>28</v>
      </c>
      <c r="D62" s="577" t="s">
        <v>30</v>
      </c>
      <c r="E62" s="35" t="s">
        <v>31</v>
      </c>
      <c r="F62" s="10" t="s">
        <v>19</v>
      </c>
      <c r="G62" s="16"/>
      <c r="H62" s="16"/>
      <c r="I62" s="22"/>
      <c r="J62" s="16"/>
      <c r="K62" s="16"/>
      <c r="L62" s="16"/>
      <c r="M62" s="16">
        <v>0</v>
      </c>
      <c r="N62" s="16"/>
      <c r="O62" s="16"/>
      <c r="P62" s="16"/>
      <c r="Q62" s="22"/>
      <c r="R62" s="16"/>
      <c r="S62" s="16"/>
      <c r="T62" s="22"/>
      <c r="U62" s="16"/>
      <c r="V62" s="27"/>
      <c r="W62" s="22"/>
    </row>
    <row r="63" spans="1:23" ht="19.5" customHeight="1">
      <c r="A63" s="813"/>
      <c r="B63" s="813"/>
      <c r="C63" s="697"/>
      <c r="D63" s="578"/>
      <c r="E63" s="36"/>
      <c r="F63" s="10" t="s">
        <v>13</v>
      </c>
      <c r="G63" s="16"/>
      <c r="H63" s="16"/>
      <c r="I63" s="22"/>
      <c r="J63" s="16"/>
      <c r="K63" s="16"/>
      <c r="L63" s="16"/>
      <c r="M63" s="16" t="str">
        <f>IF(M62&lt;2,"đạt ","ko đạt ")</f>
        <v xml:space="preserve">đạt </v>
      </c>
      <c r="N63" s="16"/>
      <c r="O63" s="16"/>
      <c r="P63" s="16"/>
      <c r="Q63" s="22"/>
      <c r="R63" s="16"/>
      <c r="S63" s="16"/>
      <c r="T63" s="22"/>
      <c r="U63" s="16"/>
      <c r="V63" s="27"/>
      <c r="W63" s="22"/>
    </row>
    <row r="64" spans="1:23" ht="19.5" customHeight="1">
      <c r="A64" s="813"/>
      <c r="B64" s="813"/>
      <c r="C64" s="697"/>
      <c r="D64" s="577" t="s">
        <v>24</v>
      </c>
      <c r="E64" s="37" t="s">
        <v>25</v>
      </c>
      <c r="F64" s="10" t="s">
        <v>19</v>
      </c>
      <c r="G64" s="20"/>
      <c r="H64" s="20"/>
      <c r="I64" s="22"/>
      <c r="J64" s="20"/>
      <c r="K64" s="20"/>
      <c r="L64" s="20"/>
      <c r="M64" s="20">
        <v>0</v>
      </c>
      <c r="N64" s="20"/>
      <c r="O64" s="20"/>
      <c r="P64" s="20"/>
      <c r="Q64" s="22"/>
      <c r="R64" s="20"/>
      <c r="S64" s="20"/>
      <c r="T64" s="22"/>
      <c r="U64" s="20"/>
      <c r="V64" s="28"/>
      <c r="W64" s="22"/>
    </row>
    <row r="65" spans="1:23" ht="19.5" customHeight="1">
      <c r="A65" s="814"/>
      <c r="B65" s="814"/>
      <c r="C65" s="576"/>
      <c r="D65" s="578"/>
      <c r="E65" s="36"/>
      <c r="F65" s="10" t="s">
        <v>13</v>
      </c>
      <c r="G65" s="21"/>
      <c r="H65" s="21"/>
      <c r="I65" s="22"/>
      <c r="J65" s="21"/>
      <c r="K65" s="21"/>
      <c r="L65" s="21"/>
      <c r="M65" s="21" t="str">
        <f>IF(M64&lt;3, "đạt", "không đạt")</f>
        <v>đạt</v>
      </c>
      <c r="N65" s="21"/>
      <c r="O65" s="21"/>
      <c r="P65" s="21"/>
      <c r="Q65" s="22"/>
      <c r="R65" s="21"/>
      <c r="S65" s="21"/>
      <c r="T65" s="22"/>
      <c r="U65" s="21"/>
      <c r="V65" s="29"/>
      <c r="W65" s="22"/>
    </row>
    <row r="66" spans="1:23" ht="14.25">
      <c r="A66" s="812">
        <v>7</v>
      </c>
      <c r="B66" s="812" t="s">
        <v>55</v>
      </c>
      <c r="C66" s="575" t="s">
        <v>17</v>
      </c>
      <c r="D66" s="577" t="s">
        <v>20</v>
      </c>
      <c r="E66" s="810" t="s">
        <v>21</v>
      </c>
      <c r="F66" s="10" t="s">
        <v>19</v>
      </c>
      <c r="G66" s="17"/>
      <c r="H66" s="17"/>
      <c r="I66" s="22"/>
      <c r="J66" s="17"/>
      <c r="K66" s="17"/>
      <c r="L66" s="17"/>
      <c r="M66" s="17">
        <v>2.5499999999999998</v>
      </c>
      <c r="N66" s="17"/>
      <c r="O66" s="17"/>
      <c r="P66" s="17"/>
      <c r="Q66" s="22"/>
      <c r="R66" s="17"/>
      <c r="S66" s="17"/>
      <c r="T66" s="22"/>
      <c r="U66" s="17"/>
      <c r="V66" s="24"/>
      <c r="W66" s="22"/>
    </row>
    <row r="67" spans="1:23" ht="17.25" customHeight="1">
      <c r="A67" s="813"/>
      <c r="B67" s="813"/>
      <c r="C67" s="576"/>
      <c r="D67" s="578"/>
      <c r="E67" s="811"/>
      <c r="F67" s="10" t="s">
        <v>13</v>
      </c>
      <c r="G67" s="18"/>
      <c r="H67" s="18"/>
      <c r="I67" s="22"/>
      <c r="J67" s="18"/>
      <c r="K67" s="18"/>
      <c r="L67" s="18"/>
      <c r="M67" s="18" t="str">
        <f>IF(M66&gt;1.5,"đạt ","ko đạt ")</f>
        <v xml:space="preserve">đạt </v>
      </c>
      <c r="N67" s="18"/>
      <c r="O67" s="18"/>
      <c r="P67" s="18"/>
      <c r="Q67" s="22"/>
      <c r="R67" s="18"/>
      <c r="S67" s="18"/>
      <c r="T67" s="22"/>
      <c r="U67" s="18"/>
      <c r="V67" s="25"/>
      <c r="W67" s="22"/>
    </row>
    <row r="68" spans="1:23" ht="25.5" customHeight="1">
      <c r="A68" s="813"/>
      <c r="B68" s="813"/>
      <c r="C68" s="575" t="s">
        <v>18</v>
      </c>
      <c r="D68" s="577" t="s">
        <v>22</v>
      </c>
      <c r="E68" s="35" t="s">
        <v>23</v>
      </c>
      <c r="F68" s="10" t="s">
        <v>19</v>
      </c>
      <c r="G68" s="19"/>
      <c r="H68" s="19"/>
      <c r="I68" s="22"/>
      <c r="J68" s="19"/>
      <c r="K68" s="19"/>
      <c r="L68" s="19"/>
      <c r="M68" s="19">
        <v>1</v>
      </c>
      <c r="N68" s="19"/>
      <c r="O68" s="19"/>
      <c r="P68" s="19"/>
      <c r="Q68" s="22"/>
      <c r="R68" s="19"/>
      <c r="S68" s="19"/>
      <c r="T68" s="22"/>
      <c r="U68" s="19"/>
      <c r="V68" s="26"/>
      <c r="W68" s="22"/>
    </row>
    <row r="69" spans="1:23" ht="19.5" customHeight="1">
      <c r="A69" s="813"/>
      <c r="B69" s="813"/>
      <c r="C69" s="697"/>
      <c r="D69" s="578"/>
      <c r="E69" s="36"/>
      <c r="F69" s="10" t="s">
        <v>13</v>
      </c>
      <c r="G69" s="16"/>
      <c r="H69" s="16"/>
      <c r="I69" s="22"/>
      <c r="J69" s="16"/>
      <c r="K69" s="16"/>
      <c r="L69" s="16"/>
      <c r="M69" s="16" t="str">
        <f>IF(M68=100%,"đạt ","ko đạt ")</f>
        <v xml:space="preserve">đạt </v>
      </c>
      <c r="N69" s="16"/>
      <c r="O69" s="16"/>
      <c r="P69" s="16"/>
      <c r="Q69" s="22"/>
      <c r="R69" s="16"/>
      <c r="S69" s="16"/>
      <c r="T69" s="22"/>
      <c r="U69" s="16"/>
      <c r="V69" s="27"/>
      <c r="W69" s="22"/>
    </row>
    <row r="70" spans="1:23" ht="19.5" customHeight="1">
      <c r="A70" s="813"/>
      <c r="B70" s="813"/>
      <c r="C70" s="697"/>
      <c r="D70" s="577" t="s">
        <v>33</v>
      </c>
      <c r="E70" s="35" t="s">
        <v>32</v>
      </c>
      <c r="F70" s="10" t="s">
        <v>19</v>
      </c>
      <c r="G70" s="16"/>
      <c r="H70" s="16"/>
      <c r="I70" s="22"/>
      <c r="J70" s="16"/>
      <c r="K70" s="16"/>
      <c r="L70" s="16"/>
      <c r="M70" s="16">
        <v>0</v>
      </c>
      <c r="N70" s="16"/>
      <c r="O70" s="16"/>
      <c r="P70" s="16"/>
      <c r="Q70" s="22"/>
      <c r="R70" s="16"/>
      <c r="S70" s="16"/>
      <c r="T70" s="22"/>
      <c r="U70" s="16"/>
      <c r="V70" s="27"/>
      <c r="W70" s="22"/>
    </row>
    <row r="71" spans="1:23" ht="19.5" customHeight="1">
      <c r="A71" s="813"/>
      <c r="B71" s="813"/>
      <c r="C71" s="576"/>
      <c r="D71" s="578"/>
      <c r="E71" s="36"/>
      <c r="F71" s="11" t="s">
        <v>13</v>
      </c>
      <c r="G71" s="16"/>
      <c r="H71" s="21"/>
      <c r="I71" s="22"/>
      <c r="J71" s="21"/>
      <c r="K71" s="16"/>
      <c r="L71" s="16"/>
      <c r="M71" s="16" t="str">
        <f>IF(M70&lt;2,"đạt ","ko đạt ")</f>
        <v xml:space="preserve">đạt </v>
      </c>
      <c r="N71" s="21"/>
      <c r="O71" s="16"/>
      <c r="P71" s="21"/>
      <c r="Q71" s="22"/>
      <c r="R71" s="21"/>
      <c r="S71" s="16"/>
      <c r="T71" s="22"/>
      <c r="U71" s="21"/>
      <c r="V71" s="27"/>
      <c r="W71" s="22"/>
    </row>
    <row r="72" spans="1:23" ht="19.5" customHeight="1">
      <c r="A72" s="813"/>
      <c r="B72" s="813"/>
      <c r="C72" s="575" t="s">
        <v>28</v>
      </c>
      <c r="D72" s="577" t="s">
        <v>30</v>
      </c>
      <c r="E72" s="35" t="s">
        <v>31</v>
      </c>
      <c r="F72" s="10" t="s">
        <v>19</v>
      </c>
      <c r="G72" s="16"/>
      <c r="H72" s="16"/>
      <c r="I72" s="22"/>
      <c r="J72" s="16"/>
      <c r="K72" s="16"/>
      <c r="L72" s="16"/>
      <c r="M72" s="16">
        <v>0</v>
      </c>
      <c r="N72" s="16"/>
      <c r="O72" s="16"/>
      <c r="P72" s="16"/>
      <c r="Q72" s="22"/>
      <c r="R72" s="16"/>
      <c r="S72" s="16"/>
      <c r="T72" s="22"/>
      <c r="U72" s="16"/>
      <c r="V72" s="27"/>
      <c r="W72" s="22"/>
    </row>
    <row r="73" spans="1:23" ht="19.5" customHeight="1">
      <c r="A73" s="813"/>
      <c r="B73" s="813"/>
      <c r="C73" s="697"/>
      <c r="D73" s="578"/>
      <c r="E73" s="36"/>
      <c r="F73" s="10" t="s">
        <v>13</v>
      </c>
      <c r="G73" s="16"/>
      <c r="H73" s="16"/>
      <c r="I73" s="22"/>
      <c r="J73" s="16"/>
      <c r="K73" s="16"/>
      <c r="L73" s="16"/>
      <c r="M73" s="16" t="str">
        <f>IF(M72&lt;2,"đạt ","ko đạt ")</f>
        <v xml:space="preserve">đạt </v>
      </c>
      <c r="N73" s="16"/>
      <c r="O73" s="16"/>
      <c r="P73" s="16"/>
      <c r="Q73" s="22"/>
      <c r="R73" s="16"/>
      <c r="S73" s="16"/>
      <c r="T73" s="22"/>
      <c r="U73" s="16"/>
      <c r="V73" s="27"/>
      <c r="W73" s="22"/>
    </row>
    <row r="74" spans="1:23" ht="19.5" customHeight="1">
      <c r="A74" s="813"/>
      <c r="B74" s="813"/>
      <c r="C74" s="697"/>
      <c r="D74" s="577" t="s">
        <v>24</v>
      </c>
      <c r="E74" s="37" t="s">
        <v>25</v>
      </c>
      <c r="F74" s="10" t="s">
        <v>19</v>
      </c>
      <c r="G74" s="20"/>
      <c r="H74" s="20"/>
      <c r="I74" s="22"/>
      <c r="J74" s="20"/>
      <c r="K74" s="20"/>
      <c r="L74" s="20"/>
      <c r="M74" s="20">
        <v>0</v>
      </c>
      <c r="N74" s="20"/>
      <c r="O74" s="20"/>
      <c r="P74" s="20"/>
      <c r="Q74" s="22"/>
      <c r="R74" s="20"/>
      <c r="S74" s="20"/>
      <c r="T74" s="22"/>
      <c r="U74" s="20"/>
      <c r="V74" s="28"/>
      <c r="W74" s="22"/>
    </row>
    <row r="75" spans="1:23" ht="19.5" customHeight="1">
      <c r="A75" s="814"/>
      <c r="B75" s="814"/>
      <c r="C75" s="576"/>
      <c r="D75" s="578"/>
      <c r="E75" s="36"/>
      <c r="F75" s="10" t="s">
        <v>13</v>
      </c>
      <c r="G75" s="21"/>
      <c r="H75" s="21"/>
      <c r="I75" s="22"/>
      <c r="J75" s="21"/>
      <c r="K75" s="21"/>
      <c r="L75" s="21"/>
      <c r="M75" s="21" t="str">
        <f>IF(M74&lt;3, "đạt", "không đạt")</f>
        <v>đạt</v>
      </c>
      <c r="N75" s="21"/>
      <c r="O75" s="21"/>
      <c r="P75" s="21"/>
      <c r="Q75" s="22"/>
      <c r="R75" s="21"/>
      <c r="S75" s="21"/>
      <c r="T75" s="22"/>
      <c r="U75" s="21"/>
      <c r="V75" s="29"/>
      <c r="W75" s="22"/>
    </row>
    <row r="76" spans="1:23" ht="14.25">
      <c r="A76" s="812">
        <v>8</v>
      </c>
      <c r="B76" s="812" t="s">
        <v>54</v>
      </c>
      <c r="C76" s="575" t="s">
        <v>17</v>
      </c>
      <c r="D76" s="577" t="s">
        <v>20</v>
      </c>
      <c r="E76" s="810" t="s">
        <v>21</v>
      </c>
      <c r="F76" s="10" t="s">
        <v>19</v>
      </c>
      <c r="G76" s="17"/>
      <c r="H76" s="17"/>
      <c r="I76" s="22"/>
      <c r="J76" s="17"/>
      <c r="K76" s="17"/>
      <c r="L76" s="17"/>
      <c r="M76" s="17">
        <v>2.75</v>
      </c>
      <c r="N76" s="17"/>
      <c r="O76" s="17"/>
      <c r="P76" s="17"/>
      <c r="Q76" s="22"/>
      <c r="R76" s="17"/>
      <c r="S76" s="17"/>
      <c r="T76" s="22"/>
      <c r="U76" s="17"/>
      <c r="V76" s="24"/>
      <c r="W76" s="22"/>
    </row>
    <row r="77" spans="1:23" ht="17.25" customHeight="1">
      <c r="A77" s="813"/>
      <c r="B77" s="813"/>
      <c r="C77" s="576"/>
      <c r="D77" s="578"/>
      <c r="E77" s="811"/>
      <c r="F77" s="10" t="s">
        <v>13</v>
      </c>
      <c r="G77" s="18"/>
      <c r="H77" s="18"/>
      <c r="I77" s="22"/>
      <c r="J77" s="18"/>
      <c r="K77" s="18"/>
      <c r="L77" s="18"/>
      <c r="M77" s="18" t="str">
        <f>IF(M76&gt;1.5,"đạt ","ko đạt ")</f>
        <v xml:space="preserve">đạt </v>
      </c>
      <c r="N77" s="18"/>
      <c r="O77" s="18"/>
      <c r="P77" s="18"/>
      <c r="Q77" s="22"/>
      <c r="R77" s="18"/>
      <c r="S77" s="18"/>
      <c r="T77" s="22"/>
      <c r="U77" s="18"/>
      <c r="V77" s="25"/>
      <c r="W77" s="22"/>
    </row>
    <row r="78" spans="1:23" ht="25.5" customHeight="1">
      <c r="A78" s="813"/>
      <c r="B78" s="813"/>
      <c r="C78" s="575" t="s">
        <v>18</v>
      </c>
      <c r="D78" s="577" t="s">
        <v>22</v>
      </c>
      <c r="E78" s="35" t="s">
        <v>23</v>
      </c>
      <c r="F78" s="10" t="s">
        <v>19</v>
      </c>
      <c r="G78" s="19"/>
      <c r="H78" s="19"/>
      <c r="I78" s="22"/>
      <c r="J78" s="19"/>
      <c r="K78" s="19"/>
      <c r="L78" s="19"/>
      <c r="M78" s="19">
        <v>1</v>
      </c>
      <c r="N78" s="19"/>
      <c r="O78" s="19"/>
      <c r="P78" s="19"/>
      <c r="Q78" s="22"/>
      <c r="R78" s="19"/>
      <c r="S78" s="19"/>
      <c r="T78" s="22"/>
      <c r="U78" s="19"/>
      <c r="V78" s="26"/>
      <c r="W78" s="22"/>
    </row>
    <row r="79" spans="1:23" ht="19.5" customHeight="1">
      <c r="A79" s="813"/>
      <c r="B79" s="813"/>
      <c r="C79" s="697"/>
      <c r="D79" s="578"/>
      <c r="E79" s="36"/>
      <c r="F79" s="10" t="s">
        <v>13</v>
      </c>
      <c r="G79" s="16"/>
      <c r="H79" s="16"/>
      <c r="I79" s="22"/>
      <c r="J79" s="16"/>
      <c r="K79" s="16"/>
      <c r="L79" s="16"/>
      <c r="M79" s="16" t="str">
        <f>IF(M78=100%,"đạt ","ko đạt ")</f>
        <v xml:space="preserve">đạt </v>
      </c>
      <c r="N79" s="16"/>
      <c r="O79" s="16"/>
      <c r="P79" s="16"/>
      <c r="Q79" s="22"/>
      <c r="R79" s="16"/>
      <c r="S79" s="16"/>
      <c r="T79" s="22"/>
      <c r="U79" s="16"/>
      <c r="V79" s="27"/>
      <c r="W79" s="22"/>
    </row>
    <row r="80" spans="1:23" ht="19.5" customHeight="1">
      <c r="A80" s="813"/>
      <c r="B80" s="813"/>
      <c r="C80" s="697"/>
      <c r="D80" s="577" t="s">
        <v>33</v>
      </c>
      <c r="E80" s="35" t="s">
        <v>32</v>
      </c>
      <c r="F80" s="10" t="s">
        <v>19</v>
      </c>
      <c r="G80" s="16"/>
      <c r="H80" s="16"/>
      <c r="I80" s="22"/>
      <c r="J80" s="16"/>
      <c r="K80" s="16"/>
      <c r="L80" s="16"/>
      <c r="M80" s="16">
        <v>0</v>
      </c>
      <c r="N80" s="16"/>
      <c r="O80" s="16"/>
      <c r="P80" s="16"/>
      <c r="Q80" s="22"/>
      <c r="R80" s="16"/>
      <c r="S80" s="16"/>
      <c r="T80" s="22"/>
      <c r="U80" s="16"/>
      <c r="V80" s="27"/>
      <c r="W80" s="22"/>
    </row>
    <row r="81" spans="1:23" ht="19.5" customHeight="1">
      <c r="A81" s="813"/>
      <c r="B81" s="813"/>
      <c r="C81" s="576"/>
      <c r="D81" s="578"/>
      <c r="E81" s="36"/>
      <c r="F81" s="11" t="s">
        <v>13</v>
      </c>
      <c r="G81" s="16"/>
      <c r="H81" s="21"/>
      <c r="I81" s="22"/>
      <c r="J81" s="21"/>
      <c r="K81" s="16"/>
      <c r="L81" s="16"/>
      <c r="M81" s="16" t="str">
        <f>IF(M80&lt;2,"đạt ","ko đạt ")</f>
        <v xml:space="preserve">đạt </v>
      </c>
      <c r="N81" s="21"/>
      <c r="O81" s="16"/>
      <c r="P81" s="21"/>
      <c r="Q81" s="22"/>
      <c r="R81" s="21"/>
      <c r="S81" s="16"/>
      <c r="T81" s="22"/>
      <c r="U81" s="21"/>
      <c r="V81" s="27"/>
      <c r="W81" s="22"/>
    </row>
    <row r="82" spans="1:23" ht="19.5" customHeight="1">
      <c r="A82" s="813"/>
      <c r="B82" s="813"/>
      <c r="C82" s="575" t="s">
        <v>28</v>
      </c>
      <c r="D82" s="577" t="s">
        <v>30</v>
      </c>
      <c r="E82" s="35" t="s">
        <v>31</v>
      </c>
      <c r="F82" s="10" t="s">
        <v>19</v>
      </c>
      <c r="G82" s="16"/>
      <c r="H82" s="16"/>
      <c r="I82" s="22"/>
      <c r="J82" s="16"/>
      <c r="K82" s="16"/>
      <c r="L82" s="16"/>
      <c r="M82" s="16">
        <v>0</v>
      </c>
      <c r="N82" s="16"/>
      <c r="O82" s="16"/>
      <c r="P82" s="16"/>
      <c r="Q82" s="22"/>
      <c r="R82" s="16"/>
      <c r="S82" s="16"/>
      <c r="T82" s="22"/>
      <c r="U82" s="16"/>
      <c r="V82" s="27"/>
      <c r="W82" s="22"/>
    </row>
    <row r="83" spans="1:23" ht="19.5" customHeight="1">
      <c r="A83" s="813"/>
      <c r="B83" s="813"/>
      <c r="C83" s="697"/>
      <c r="D83" s="578"/>
      <c r="E83" s="36"/>
      <c r="F83" s="10" t="s">
        <v>13</v>
      </c>
      <c r="G83" s="16"/>
      <c r="H83" s="16"/>
      <c r="I83" s="22"/>
      <c r="J83" s="16"/>
      <c r="K83" s="16"/>
      <c r="L83" s="16"/>
      <c r="M83" s="16" t="str">
        <f>IF(M82&lt;2,"đạt ","ko đạt ")</f>
        <v xml:space="preserve">đạt </v>
      </c>
      <c r="N83" s="16"/>
      <c r="O83" s="16"/>
      <c r="P83" s="16"/>
      <c r="Q83" s="22"/>
      <c r="R83" s="16"/>
      <c r="S83" s="16"/>
      <c r="T83" s="22"/>
      <c r="U83" s="16"/>
      <c r="V83" s="27"/>
      <c r="W83" s="22"/>
    </row>
    <row r="84" spans="1:23" ht="19.5" customHeight="1">
      <c r="A84" s="813"/>
      <c r="B84" s="813"/>
      <c r="C84" s="697"/>
      <c r="D84" s="577" t="s">
        <v>24</v>
      </c>
      <c r="E84" s="37" t="s">
        <v>25</v>
      </c>
      <c r="F84" s="10" t="s">
        <v>19</v>
      </c>
      <c r="G84" s="20"/>
      <c r="H84" s="20"/>
      <c r="I84" s="22"/>
      <c r="J84" s="20"/>
      <c r="K84" s="20"/>
      <c r="L84" s="20"/>
      <c r="M84" s="20">
        <v>0</v>
      </c>
      <c r="N84" s="20"/>
      <c r="O84" s="20"/>
      <c r="P84" s="20"/>
      <c r="Q84" s="22"/>
      <c r="R84" s="20"/>
      <c r="S84" s="20"/>
      <c r="T84" s="22"/>
      <c r="U84" s="20"/>
      <c r="V84" s="28"/>
      <c r="W84" s="22"/>
    </row>
    <row r="85" spans="1:23" ht="19.5" customHeight="1">
      <c r="A85" s="814"/>
      <c r="B85" s="814"/>
      <c r="C85" s="576"/>
      <c r="D85" s="578"/>
      <c r="E85" s="36"/>
      <c r="F85" s="10" t="s">
        <v>13</v>
      </c>
      <c r="G85" s="21"/>
      <c r="H85" s="21"/>
      <c r="I85" s="22"/>
      <c r="J85" s="21"/>
      <c r="K85" s="21"/>
      <c r="L85" s="21"/>
      <c r="M85" s="21" t="str">
        <f>IF(M84&lt;3, "đạt", "không đạt")</f>
        <v>đạt</v>
      </c>
      <c r="N85" s="21"/>
      <c r="O85" s="21"/>
      <c r="P85" s="21"/>
      <c r="Q85" s="22"/>
      <c r="R85" s="21"/>
      <c r="S85" s="21"/>
      <c r="T85" s="22"/>
      <c r="U85" s="21"/>
      <c r="V85" s="29"/>
      <c r="W85" s="22"/>
    </row>
    <row r="86" spans="1:23" ht="14.25">
      <c r="A86" s="812">
        <v>9</v>
      </c>
      <c r="B86" s="812" t="s">
        <v>56</v>
      </c>
      <c r="C86" s="575" t="s">
        <v>17</v>
      </c>
      <c r="D86" s="577" t="s">
        <v>20</v>
      </c>
      <c r="E86" s="810" t="s">
        <v>21</v>
      </c>
      <c r="F86" s="10" t="s">
        <v>19</v>
      </c>
      <c r="G86" s="17"/>
      <c r="H86" s="17"/>
      <c r="I86" s="22"/>
      <c r="J86" s="17"/>
      <c r="K86" s="17"/>
      <c r="L86" s="17"/>
      <c r="M86" s="17"/>
      <c r="N86" s="17"/>
      <c r="O86" s="17">
        <v>3</v>
      </c>
      <c r="P86" s="17"/>
      <c r="Q86" s="22"/>
      <c r="R86" s="17"/>
      <c r="S86" s="17"/>
      <c r="T86" s="22"/>
      <c r="U86" s="17"/>
      <c r="V86" s="24"/>
      <c r="W86" s="22"/>
    </row>
    <row r="87" spans="1:23" ht="17.25" customHeight="1">
      <c r="A87" s="813"/>
      <c r="B87" s="813"/>
      <c r="C87" s="576"/>
      <c r="D87" s="578"/>
      <c r="E87" s="811"/>
      <c r="F87" s="10" t="s">
        <v>13</v>
      </c>
      <c r="G87" s="18"/>
      <c r="H87" s="18"/>
      <c r="I87" s="22"/>
      <c r="J87" s="18"/>
      <c r="K87" s="18"/>
      <c r="L87" s="18"/>
      <c r="M87" s="18"/>
      <c r="N87" s="18"/>
      <c r="O87" s="18" t="str">
        <f>IF(O86&gt;1.5,"đạt ","ko đạt ")</f>
        <v xml:space="preserve">đạt </v>
      </c>
      <c r="P87" s="18"/>
      <c r="Q87" s="22"/>
      <c r="R87" s="18"/>
      <c r="S87" s="18"/>
      <c r="T87" s="22"/>
      <c r="U87" s="18"/>
      <c r="V87" s="25"/>
      <c r="W87" s="22"/>
    </row>
    <row r="88" spans="1:23" ht="25.5" customHeight="1">
      <c r="A88" s="813"/>
      <c r="B88" s="813"/>
      <c r="C88" s="575" t="s">
        <v>18</v>
      </c>
      <c r="D88" s="577" t="s">
        <v>22</v>
      </c>
      <c r="E88" s="35" t="s">
        <v>23</v>
      </c>
      <c r="F88" s="10" t="s">
        <v>19</v>
      </c>
      <c r="G88" s="19"/>
      <c r="H88" s="19"/>
      <c r="I88" s="22"/>
      <c r="J88" s="19"/>
      <c r="K88" s="19"/>
      <c r="L88" s="19"/>
      <c r="M88" s="19"/>
      <c r="N88" s="19"/>
      <c r="O88" s="19">
        <v>1</v>
      </c>
      <c r="P88" s="19"/>
      <c r="Q88" s="22"/>
      <c r="R88" s="19"/>
      <c r="S88" s="19"/>
      <c r="T88" s="22"/>
      <c r="U88" s="19"/>
      <c r="V88" s="26"/>
      <c r="W88" s="22"/>
    </row>
    <row r="89" spans="1:23" ht="19.5" customHeight="1">
      <c r="A89" s="813"/>
      <c r="B89" s="813"/>
      <c r="C89" s="697"/>
      <c r="D89" s="578"/>
      <c r="E89" s="36"/>
      <c r="F89" s="10" t="s">
        <v>13</v>
      </c>
      <c r="G89" s="16"/>
      <c r="H89" s="16"/>
      <c r="I89" s="22"/>
      <c r="J89" s="16"/>
      <c r="K89" s="16"/>
      <c r="L89" s="16"/>
      <c r="M89" s="16"/>
      <c r="N89" s="16"/>
      <c r="O89" s="16" t="str">
        <f>IF(O88=100%,"đạt ","ko đạt ")</f>
        <v xml:space="preserve">đạt </v>
      </c>
      <c r="P89" s="16"/>
      <c r="Q89" s="22"/>
      <c r="R89" s="16"/>
      <c r="S89" s="16"/>
      <c r="T89" s="22"/>
      <c r="U89" s="16"/>
      <c r="V89" s="27"/>
      <c r="W89" s="22"/>
    </row>
    <row r="90" spans="1:23" ht="19.5" customHeight="1">
      <c r="A90" s="813"/>
      <c r="B90" s="813"/>
      <c r="C90" s="697"/>
      <c r="D90" s="577" t="s">
        <v>33</v>
      </c>
      <c r="E90" s="35" t="s">
        <v>32</v>
      </c>
      <c r="F90" s="10" t="s">
        <v>19</v>
      </c>
      <c r="G90" s="16"/>
      <c r="H90" s="16"/>
      <c r="I90" s="22"/>
      <c r="J90" s="16"/>
      <c r="K90" s="16"/>
      <c r="L90" s="16"/>
      <c r="M90" s="16"/>
      <c r="N90" s="16"/>
      <c r="O90" s="16">
        <v>0</v>
      </c>
      <c r="P90" s="16"/>
      <c r="Q90" s="22"/>
      <c r="R90" s="16"/>
      <c r="S90" s="16"/>
      <c r="T90" s="22"/>
      <c r="U90" s="16"/>
      <c r="V90" s="27"/>
      <c r="W90" s="22"/>
    </row>
    <row r="91" spans="1:23" ht="19.5" customHeight="1">
      <c r="A91" s="813"/>
      <c r="B91" s="813"/>
      <c r="C91" s="576"/>
      <c r="D91" s="578"/>
      <c r="E91" s="36"/>
      <c r="F91" s="11" t="s">
        <v>13</v>
      </c>
      <c r="G91" s="16"/>
      <c r="H91" s="21"/>
      <c r="I91" s="22"/>
      <c r="J91" s="21"/>
      <c r="K91" s="16"/>
      <c r="L91" s="16"/>
      <c r="M91" s="16"/>
      <c r="N91" s="21"/>
      <c r="O91" s="16" t="str">
        <f>IF(O90&lt;2,"đạt ","ko đạt ")</f>
        <v xml:space="preserve">đạt </v>
      </c>
      <c r="P91" s="21"/>
      <c r="Q91" s="22"/>
      <c r="R91" s="21"/>
      <c r="S91" s="16"/>
      <c r="T91" s="22"/>
      <c r="U91" s="21"/>
      <c r="V91" s="27"/>
      <c r="W91" s="22"/>
    </row>
    <row r="92" spans="1:23" ht="19.5" customHeight="1">
      <c r="A92" s="813"/>
      <c r="B92" s="813"/>
      <c r="C92" s="575" t="s">
        <v>28</v>
      </c>
      <c r="D92" s="577" t="s">
        <v>30</v>
      </c>
      <c r="E92" s="35" t="s">
        <v>31</v>
      </c>
      <c r="F92" s="10" t="s">
        <v>19</v>
      </c>
      <c r="G92" s="16"/>
      <c r="H92" s="16"/>
      <c r="I92" s="22"/>
      <c r="J92" s="16"/>
      <c r="K92" s="16"/>
      <c r="L92" s="16"/>
      <c r="M92" s="16"/>
      <c r="N92" s="16"/>
      <c r="O92" s="16">
        <v>0</v>
      </c>
      <c r="P92" s="16"/>
      <c r="Q92" s="22"/>
      <c r="R92" s="16"/>
      <c r="S92" s="16"/>
      <c r="T92" s="22"/>
      <c r="U92" s="16"/>
      <c r="V92" s="27"/>
      <c r="W92" s="22"/>
    </row>
    <row r="93" spans="1:23" ht="19.5" customHeight="1">
      <c r="A93" s="813"/>
      <c r="B93" s="813"/>
      <c r="C93" s="697"/>
      <c r="D93" s="578"/>
      <c r="E93" s="36"/>
      <c r="F93" s="10" t="s">
        <v>13</v>
      </c>
      <c r="G93" s="16"/>
      <c r="H93" s="16"/>
      <c r="I93" s="22"/>
      <c r="J93" s="16"/>
      <c r="K93" s="16"/>
      <c r="L93" s="16"/>
      <c r="M93" s="16"/>
      <c r="N93" s="16"/>
      <c r="O93" s="16" t="str">
        <f>IF(O92&lt;2,"đạt ","ko đạt ")</f>
        <v xml:space="preserve">đạt </v>
      </c>
      <c r="P93" s="16"/>
      <c r="Q93" s="22"/>
      <c r="R93" s="16"/>
      <c r="S93" s="16"/>
      <c r="T93" s="22"/>
      <c r="U93" s="16"/>
      <c r="V93" s="27"/>
      <c r="W93" s="22"/>
    </row>
    <row r="94" spans="1:23" ht="19.5" customHeight="1">
      <c r="A94" s="813"/>
      <c r="B94" s="813"/>
      <c r="C94" s="697"/>
      <c r="D94" s="577" t="s">
        <v>24</v>
      </c>
      <c r="E94" s="37" t="s">
        <v>25</v>
      </c>
      <c r="F94" s="10" t="s">
        <v>19</v>
      </c>
      <c r="G94" s="20"/>
      <c r="H94" s="20"/>
      <c r="I94" s="22"/>
      <c r="J94" s="20"/>
      <c r="K94" s="20"/>
      <c r="L94" s="20"/>
      <c r="M94" s="20"/>
      <c r="N94" s="20"/>
      <c r="O94" s="20">
        <v>0</v>
      </c>
      <c r="P94" s="20"/>
      <c r="Q94" s="22"/>
      <c r="R94" s="20"/>
      <c r="S94" s="20"/>
      <c r="T94" s="22"/>
      <c r="U94" s="20"/>
      <c r="V94" s="28"/>
      <c r="W94" s="22"/>
    </row>
    <row r="95" spans="1:23" ht="19.5" customHeight="1">
      <c r="A95" s="814"/>
      <c r="B95" s="814"/>
      <c r="C95" s="576"/>
      <c r="D95" s="578"/>
      <c r="E95" s="36"/>
      <c r="F95" s="10" t="s">
        <v>13</v>
      </c>
      <c r="G95" s="21"/>
      <c r="H95" s="21"/>
      <c r="I95" s="22"/>
      <c r="J95" s="21"/>
      <c r="K95" s="21"/>
      <c r="L95" s="21"/>
      <c r="M95" s="21"/>
      <c r="N95" s="21"/>
      <c r="O95" s="21" t="str">
        <f>IF(O94&lt;3, "đạt", "không đạt")</f>
        <v>đạt</v>
      </c>
      <c r="P95" s="21"/>
      <c r="Q95" s="22"/>
      <c r="R95" s="21"/>
      <c r="S95" s="21"/>
      <c r="T95" s="22"/>
      <c r="U95" s="21"/>
      <c r="V95" s="29"/>
      <c r="W95" s="22"/>
    </row>
    <row r="96" spans="1:23" ht="14.25">
      <c r="A96" s="812">
        <v>10</v>
      </c>
      <c r="B96" s="812" t="s">
        <v>54</v>
      </c>
      <c r="C96" s="575" t="s">
        <v>17</v>
      </c>
      <c r="D96" s="577" t="s">
        <v>20</v>
      </c>
      <c r="E96" s="810" t="s">
        <v>21</v>
      </c>
      <c r="F96" s="10" t="s">
        <v>19</v>
      </c>
      <c r="G96" s="17"/>
      <c r="H96" s="17"/>
      <c r="I96" s="22"/>
      <c r="J96" s="17"/>
      <c r="K96" s="17"/>
      <c r="L96" s="17"/>
      <c r="M96" s="17"/>
      <c r="N96" s="17"/>
      <c r="O96" s="17">
        <v>2.7749999999999999</v>
      </c>
      <c r="P96" s="17"/>
      <c r="Q96" s="22"/>
      <c r="R96" s="17"/>
      <c r="S96" s="17"/>
      <c r="T96" s="22"/>
      <c r="U96" s="17"/>
      <c r="V96" s="24"/>
      <c r="W96" s="22"/>
    </row>
    <row r="97" spans="1:23" ht="17.25" customHeight="1">
      <c r="A97" s="813"/>
      <c r="B97" s="813"/>
      <c r="C97" s="576"/>
      <c r="D97" s="578"/>
      <c r="E97" s="811"/>
      <c r="F97" s="10" t="s">
        <v>13</v>
      </c>
      <c r="G97" s="18"/>
      <c r="H97" s="18"/>
      <c r="I97" s="22"/>
      <c r="J97" s="18"/>
      <c r="K97" s="18"/>
      <c r="L97" s="18"/>
      <c r="M97" s="18"/>
      <c r="N97" s="18"/>
      <c r="O97" s="18" t="str">
        <f>IF(O96&gt;1.5,"đạt ","ko đạt ")</f>
        <v xml:space="preserve">đạt </v>
      </c>
      <c r="P97" s="18"/>
      <c r="Q97" s="22"/>
      <c r="R97" s="18"/>
      <c r="S97" s="18"/>
      <c r="T97" s="22"/>
      <c r="U97" s="18"/>
      <c r="V97" s="25"/>
      <c r="W97" s="22"/>
    </row>
    <row r="98" spans="1:23" ht="25.5" customHeight="1">
      <c r="A98" s="813"/>
      <c r="B98" s="813"/>
      <c r="C98" s="575" t="s">
        <v>18</v>
      </c>
      <c r="D98" s="577" t="s">
        <v>22</v>
      </c>
      <c r="E98" s="35" t="s">
        <v>23</v>
      </c>
      <c r="F98" s="10" t="s">
        <v>19</v>
      </c>
      <c r="G98" s="19"/>
      <c r="H98" s="19"/>
      <c r="I98" s="22"/>
      <c r="J98" s="19"/>
      <c r="K98" s="19"/>
      <c r="L98" s="19"/>
      <c r="M98" s="19"/>
      <c r="N98" s="19"/>
      <c r="O98" s="19">
        <v>1</v>
      </c>
      <c r="P98" s="19"/>
      <c r="Q98" s="22"/>
      <c r="R98" s="19"/>
      <c r="S98" s="19"/>
      <c r="T98" s="22"/>
      <c r="U98" s="19"/>
      <c r="V98" s="26"/>
      <c r="W98" s="22"/>
    </row>
    <row r="99" spans="1:23" ht="19.5" customHeight="1">
      <c r="A99" s="813"/>
      <c r="B99" s="813"/>
      <c r="C99" s="697"/>
      <c r="D99" s="578"/>
      <c r="E99" s="36"/>
      <c r="F99" s="10" t="s">
        <v>13</v>
      </c>
      <c r="G99" s="16"/>
      <c r="H99" s="16"/>
      <c r="I99" s="22"/>
      <c r="J99" s="16"/>
      <c r="K99" s="16"/>
      <c r="L99" s="16"/>
      <c r="M99" s="16"/>
      <c r="N99" s="16"/>
      <c r="O99" s="16" t="str">
        <f>IF(O98=100%,"đạt ","ko đạt ")</f>
        <v xml:space="preserve">đạt </v>
      </c>
      <c r="P99" s="16"/>
      <c r="Q99" s="22"/>
      <c r="R99" s="16"/>
      <c r="S99" s="16"/>
      <c r="T99" s="22"/>
      <c r="U99" s="16"/>
      <c r="V99" s="27"/>
      <c r="W99" s="22"/>
    </row>
    <row r="100" spans="1:23" ht="19.5" customHeight="1">
      <c r="A100" s="813"/>
      <c r="B100" s="813"/>
      <c r="C100" s="697"/>
      <c r="D100" s="577" t="s">
        <v>33</v>
      </c>
      <c r="E100" s="35" t="s">
        <v>32</v>
      </c>
      <c r="F100" s="10" t="s">
        <v>19</v>
      </c>
      <c r="G100" s="16"/>
      <c r="H100" s="16"/>
      <c r="I100" s="22"/>
      <c r="J100" s="16"/>
      <c r="K100" s="16"/>
      <c r="L100" s="16"/>
      <c r="M100" s="16"/>
      <c r="N100" s="16"/>
      <c r="O100" s="16">
        <v>0</v>
      </c>
      <c r="P100" s="16"/>
      <c r="Q100" s="22"/>
      <c r="R100" s="16"/>
      <c r="S100" s="16"/>
      <c r="T100" s="22"/>
      <c r="U100" s="16"/>
      <c r="V100" s="27"/>
      <c r="W100" s="22"/>
    </row>
    <row r="101" spans="1:23" ht="19.5" customHeight="1">
      <c r="A101" s="813"/>
      <c r="B101" s="813"/>
      <c r="C101" s="576"/>
      <c r="D101" s="578"/>
      <c r="E101" s="36"/>
      <c r="F101" s="11" t="s">
        <v>13</v>
      </c>
      <c r="G101" s="16"/>
      <c r="H101" s="21"/>
      <c r="I101" s="22"/>
      <c r="J101" s="21"/>
      <c r="K101" s="16"/>
      <c r="L101" s="16"/>
      <c r="M101" s="16"/>
      <c r="N101" s="21"/>
      <c r="O101" s="16" t="str">
        <f>IF(O100&lt;2,"đạt ","ko đạt ")</f>
        <v xml:space="preserve">đạt </v>
      </c>
      <c r="P101" s="21"/>
      <c r="Q101" s="22"/>
      <c r="R101" s="21"/>
      <c r="S101" s="16"/>
      <c r="T101" s="22"/>
      <c r="U101" s="21"/>
      <c r="V101" s="27"/>
      <c r="W101" s="22"/>
    </row>
    <row r="102" spans="1:23" ht="19.5" customHeight="1">
      <c r="A102" s="813"/>
      <c r="B102" s="813"/>
      <c r="C102" s="575" t="s">
        <v>28</v>
      </c>
      <c r="D102" s="577" t="s">
        <v>30</v>
      </c>
      <c r="E102" s="35" t="s">
        <v>31</v>
      </c>
      <c r="F102" s="10" t="s">
        <v>19</v>
      </c>
      <c r="G102" s="16"/>
      <c r="H102" s="16"/>
      <c r="I102" s="22"/>
      <c r="J102" s="16"/>
      <c r="K102" s="16"/>
      <c r="L102" s="16"/>
      <c r="M102" s="16"/>
      <c r="N102" s="16"/>
      <c r="O102" s="16">
        <v>0</v>
      </c>
      <c r="P102" s="16"/>
      <c r="Q102" s="22"/>
      <c r="R102" s="16"/>
      <c r="S102" s="16"/>
      <c r="T102" s="22"/>
      <c r="U102" s="16"/>
      <c r="V102" s="27"/>
      <c r="W102" s="22"/>
    </row>
    <row r="103" spans="1:23" ht="19.5" customHeight="1">
      <c r="A103" s="813"/>
      <c r="B103" s="813"/>
      <c r="C103" s="697"/>
      <c r="D103" s="578"/>
      <c r="E103" s="36"/>
      <c r="F103" s="10" t="s">
        <v>13</v>
      </c>
      <c r="G103" s="16"/>
      <c r="H103" s="16"/>
      <c r="I103" s="22"/>
      <c r="J103" s="16"/>
      <c r="K103" s="16"/>
      <c r="L103" s="16"/>
      <c r="M103" s="16"/>
      <c r="N103" s="16"/>
      <c r="O103" s="16" t="str">
        <f>IF(O102&lt;2,"đạt ","ko đạt ")</f>
        <v xml:space="preserve">đạt </v>
      </c>
      <c r="P103" s="16"/>
      <c r="Q103" s="22"/>
      <c r="R103" s="16"/>
      <c r="S103" s="16"/>
      <c r="T103" s="22"/>
      <c r="U103" s="16"/>
      <c r="V103" s="27"/>
      <c r="W103" s="22"/>
    </row>
    <row r="104" spans="1:23" ht="19.5" customHeight="1">
      <c r="A104" s="813"/>
      <c r="B104" s="813"/>
      <c r="C104" s="697"/>
      <c r="D104" s="577" t="s">
        <v>24</v>
      </c>
      <c r="E104" s="37" t="s">
        <v>25</v>
      </c>
      <c r="F104" s="10" t="s">
        <v>19</v>
      </c>
      <c r="G104" s="20"/>
      <c r="H104" s="20"/>
      <c r="I104" s="22"/>
      <c r="J104" s="20"/>
      <c r="K104" s="20"/>
      <c r="L104" s="20"/>
      <c r="M104" s="20"/>
      <c r="N104" s="20"/>
      <c r="O104" s="20">
        <v>0</v>
      </c>
      <c r="P104" s="20"/>
      <c r="Q104" s="22"/>
      <c r="R104" s="20"/>
      <c r="S104" s="20"/>
      <c r="T104" s="22"/>
      <c r="U104" s="20"/>
      <c r="V104" s="28"/>
      <c r="W104" s="22"/>
    </row>
    <row r="105" spans="1:23" ht="19.5" customHeight="1">
      <c r="A105" s="814"/>
      <c r="B105" s="814"/>
      <c r="C105" s="576"/>
      <c r="D105" s="578"/>
      <c r="E105" s="36"/>
      <c r="F105" s="10" t="s">
        <v>13</v>
      </c>
      <c r="G105" s="21"/>
      <c r="H105" s="21"/>
      <c r="I105" s="22"/>
      <c r="J105" s="21"/>
      <c r="K105" s="21"/>
      <c r="L105" s="21"/>
      <c r="M105" s="21"/>
      <c r="N105" s="21"/>
      <c r="O105" s="21" t="str">
        <f>IF(O104&lt;3, "đạt", "không đạt")</f>
        <v>đạt</v>
      </c>
      <c r="P105" s="21"/>
      <c r="Q105" s="22"/>
      <c r="R105" s="21"/>
      <c r="S105" s="21"/>
      <c r="T105" s="22"/>
      <c r="U105" s="21"/>
      <c r="V105" s="29"/>
      <c r="W105" s="22"/>
    </row>
    <row r="106" spans="1:23" ht="14.25">
      <c r="A106" s="812">
        <v>11</v>
      </c>
      <c r="B106" s="812" t="s">
        <v>57</v>
      </c>
      <c r="C106" s="575" t="s">
        <v>17</v>
      </c>
      <c r="D106" s="577" t="s">
        <v>20</v>
      </c>
      <c r="E106" s="810" t="s">
        <v>21</v>
      </c>
      <c r="F106" s="10" t="s">
        <v>19</v>
      </c>
      <c r="G106" s="17"/>
      <c r="H106" s="17"/>
      <c r="I106" s="22"/>
      <c r="J106" s="17"/>
      <c r="K106" s="17"/>
      <c r="L106" s="17"/>
      <c r="M106" s="17"/>
      <c r="N106" s="17"/>
      <c r="O106" s="17"/>
      <c r="P106" s="17">
        <v>2.85</v>
      </c>
      <c r="Q106" s="22"/>
      <c r="R106" s="17"/>
      <c r="S106" s="17"/>
      <c r="T106" s="22"/>
      <c r="U106" s="17"/>
      <c r="V106" s="24"/>
      <c r="W106" s="22"/>
    </row>
    <row r="107" spans="1:23" ht="17.25" customHeight="1">
      <c r="A107" s="813"/>
      <c r="B107" s="813"/>
      <c r="C107" s="576"/>
      <c r="D107" s="578"/>
      <c r="E107" s="811"/>
      <c r="F107" s="10" t="s">
        <v>13</v>
      </c>
      <c r="G107" s="18"/>
      <c r="H107" s="18"/>
      <c r="I107" s="22"/>
      <c r="J107" s="18"/>
      <c r="K107" s="18"/>
      <c r="L107" s="18"/>
      <c r="M107" s="18"/>
      <c r="N107" s="18"/>
      <c r="O107" s="18"/>
      <c r="P107" s="18" t="str">
        <f>IF(P106&gt;1.5,"đạt ","ko đạt ")</f>
        <v xml:space="preserve">đạt </v>
      </c>
      <c r="Q107" s="22"/>
      <c r="R107" s="18"/>
      <c r="S107" s="18"/>
      <c r="T107" s="22"/>
      <c r="U107" s="18"/>
      <c r="V107" s="25"/>
      <c r="W107" s="22"/>
    </row>
    <row r="108" spans="1:23" ht="25.5" customHeight="1">
      <c r="A108" s="813"/>
      <c r="B108" s="813"/>
      <c r="C108" s="575" t="s">
        <v>18</v>
      </c>
      <c r="D108" s="577" t="s">
        <v>22</v>
      </c>
      <c r="E108" s="35" t="s">
        <v>23</v>
      </c>
      <c r="F108" s="10" t="s">
        <v>19</v>
      </c>
      <c r="G108" s="19"/>
      <c r="H108" s="19"/>
      <c r="I108" s="22"/>
      <c r="J108" s="19"/>
      <c r="K108" s="19"/>
      <c r="L108" s="19"/>
      <c r="M108" s="19"/>
      <c r="N108" s="19"/>
      <c r="O108" s="19"/>
      <c r="P108" s="19">
        <v>1</v>
      </c>
      <c r="Q108" s="22"/>
      <c r="R108" s="19"/>
      <c r="S108" s="19"/>
      <c r="T108" s="22"/>
      <c r="U108" s="19"/>
      <c r="V108" s="26"/>
      <c r="W108" s="22"/>
    </row>
    <row r="109" spans="1:23" ht="19.5" customHeight="1">
      <c r="A109" s="813"/>
      <c r="B109" s="813"/>
      <c r="C109" s="697"/>
      <c r="D109" s="578"/>
      <c r="E109" s="36"/>
      <c r="F109" s="10" t="s">
        <v>13</v>
      </c>
      <c r="G109" s="16"/>
      <c r="H109" s="16"/>
      <c r="I109" s="22"/>
      <c r="J109" s="16"/>
      <c r="K109" s="16"/>
      <c r="L109" s="16"/>
      <c r="M109" s="16"/>
      <c r="N109" s="16"/>
      <c r="O109" s="16"/>
      <c r="P109" s="16" t="str">
        <f>IF(P108=100%,"đạt ","ko đạt ")</f>
        <v xml:space="preserve">đạt </v>
      </c>
      <c r="Q109" s="22"/>
      <c r="R109" s="16"/>
      <c r="S109" s="16"/>
      <c r="T109" s="22"/>
      <c r="U109" s="16"/>
      <c r="V109" s="27"/>
      <c r="W109" s="22"/>
    </row>
    <row r="110" spans="1:23" ht="19.5" customHeight="1">
      <c r="A110" s="813"/>
      <c r="B110" s="813"/>
      <c r="C110" s="697"/>
      <c r="D110" s="577" t="s">
        <v>33</v>
      </c>
      <c r="E110" s="35" t="s">
        <v>32</v>
      </c>
      <c r="F110" s="10" t="s">
        <v>19</v>
      </c>
      <c r="G110" s="16"/>
      <c r="H110" s="16"/>
      <c r="I110" s="22"/>
      <c r="J110" s="16"/>
      <c r="K110" s="16"/>
      <c r="L110" s="16"/>
      <c r="M110" s="16"/>
      <c r="N110" s="16"/>
      <c r="O110" s="16"/>
      <c r="P110" s="16">
        <v>0</v>
      </c>
      <c r="Q110" s="22"/>
      <c r="R110" s="16"/>
      <c r="S110" s="16"/>
      <c r="T110" s="22"/>
      <c r="U110" s="16"/>
      <c r="V110" s="27"/>
      <c r="W110" s="22"/>
    </row>
    <row r="111" spans="1:23" ht="19.5" customHeight="1">
      <c r="A111" s="813"/>
      <c r="B111" s="813"/>
      <c r="C111" s="576"/>
      <c r="D111" s="578"/>
      <c r="E111" s="36"/>
      <c r="F111" s="11" t="s">
        <v>13</v>
      </c>
      <c r="G111" s="16"/>
      <c r="H111" s="21"/>
      <c r="I111" s="22"/>
      <c r="J111" s="21"/>
      <c r="K111" s="16"/>
      <c r="L111" s="16"/>
      <c r="M111" s="16"/>
      <c r="N111" s="21"/>
      <c r="O111" s="16"/>
      <c r="P111" s="21" t="str">
        <f>IF(P110&lt;2,"đạt ","ko đạt ")</f>
        <v xml:space="preserve">đạt </v>
      </c>
      <c r="Q111" s="22"/>
      <c r="R111" s="21"/>
      <c r="S111" s="16"/>
      <c r="T111" s="22"/>
      <c r="U111" s="21"/>
      <c r="V111" s="27"/>
      <c r="W111" s="22"/>
    </row>
    <row r="112" spans="1:23" ht="19.5" customHeight="1">
      <c r="A112" s="813"/>
      <c r="B112" s="813"/>
      <c r="C112" s="575" t="s">
        <v>28</v>
      </c>
      <c r="D112" s="577" t="s">
        <v>30</v>
      </c>
      <c r="E112" s="35" t="s">
        <v>31</v>
      </c>
      <c r="F112" s="10" t="s">
        <v>19</v>
      </c>
      <c r="G112" s="16"/>
      <c r="H112" s="16"/>
      <c r="I112" s="22"/>
      <c r="J112" s="16"/>
      <c r="K112" s="16"/>
      <c r="L112" s="16"/>
      <c r="M112" s="16"/>
      <c r="N112" s="16"/>
      <c r="O112" s="16"/>
      <c r="P112" s="16">
        <v>0</v>
      </c>
      <c r="Q112" s="22"/>
      <c r="R112" s="16"/>
      <c r="S112" s="16"/>
      <c r="T112" s="22"/>
      <c r="U112" s="16"/>
      <c r="V112" s="27"/>
      <c r="W112" s="22"/>
    </row>
    <row r="113" spans="1:23" ht="19.5" customHeight="1">
      <c r="A113" s="813"/>
      <c r="B113" s="813"/>
      <c r="C113" s="697"/>
      <c r="D113" s="578"/>
      <c r="E113" s="36"/>
      <c r="F113" s="10" t="s">
        <v>13</v>
      </c>
      <c r="G113" s="16"/>
      <c r="H113" s="16"/>
      <c r="I113" s="22"/>
      <c r="J113" s="16"/>
      <c r="K113" s="16"/>
      <c r="L113" s="16"/>
      <c r="M113" s="16"/>
      <c r="N113" s="16"/>
      <c r="O113" s="16"/>
      <c r="P113" s="16" t="str">
        <f>IF(P112&lt;2,"đạt ","ko đạt ")</f>
        <v xml:space="preserve">đạt </v>
      </c>
      <c r="Q113" s="22"/>
      <c r="R113" s="16"/>
      <c r="S113" s="16"/>
      <c r="T113" s="22"/>
      <c r="U113" s="16"/>
      <c r="V113" s="27"/>
      <c r="W113" s="22"/>
    </row>
    <row r="114" spans="1:23" ht="19.5" customHeight="1">
      <c r="A114" s="813"/>
      <c r="B114" s="813"/>
      <c r="C114" s="697"/>
      <c r="D114" s="577" t="s">
        <v>24</v>
      </c>
      <c r="E114" s="37" t="s">
        <v>25</v>
      </c>
      <c r="F114" s="10" t="s">
        <v>19</v>
      </c>
      <c r="G114" s="20"/>
      <c r="H114" s="20"/>
      <c r="I114" s="22"/>
      <c r="J114" s="20"/>
      <c r="K114" s="20"/>
      <c r="L114" s="20"/>
      <c r="M114" s="20"/>
      <c r="N114" s="20"/>
      <c r="O114" s="20"/>
      <c r="P114" s="20">
        <v>0</v>
      </c>
      <c r="Q114" s="22"/>
      <c r="R114" s="20"/>
      <c r="S114" s="20"/>
      <c r="T114" s="22"/>
      <c r="U114" s="20"/>
      <c r="V114" s="28"/>
      <c r="W114" s="22"/>
    </row>
    <row r="115" spans="1:23" ht="19.5" customHeight="1">
      <c r="A115" s="814"/>
      <c r="B115" s="814"/>
      <c r="C115" s="576"/>
      <c r="D115" s="578"/>
      <c r="E115" s="36"/>
      <c r="F115" s="10" t="s">
        <v>13</v>
      </c>
      <c r="G115" s="21"/>
      <c r="H115" s="21"/>
      <c r="I115" s="22"/>
      <c r="J115" s="21"/>
      <c r="K115" s="21"/>
      <c r="L115" s="21"/>
      <c r="M115" s="21"/>
      <c r="N115" s="21"/>
      <c r="O115" s="21"/>
      <c r="P115" s="21" t="str">
        <f>IF(P114&lt;3, "đạt", "không đạt")</f>
        <v>đạt</v>
      </c>
      <c r="Q115" s="22"/>
      <c r="R115" s="21"/>
      <c r="S115" s="21"/>
      <c r="T115" s="22"/>
      <c r="U115" s="21"/>
      <c r="V115" s="29"/>
      <c r="W115" s="22"/>
    </row>
    <row r="116" spans="1:23" ht="14.25">
      <c r="A116" s="812">
        <v>12</v>
      </c>
      <c r="B116" s="812" t="s">
        <v>58</v>
      </c>
      <c r="C116" s="575" t="s">
        <v>17</v>
      </c>
      <c r="D116" s="577" t="s">
        <v>20</v>
      </c>
      <c r="E116" s="810" t="s">
        <v>21</v>
      </c>
      <c r="F116" s="10" t="s">
        <v>19</v>
      </c>
      <c r="G116" s="17"/>
      <c r="H116" s="17"/>
      <c r="I116" s="22"/>
      <c r="J116" s="17"/>
      <c r="K116" s="17"/>
      <c r="L116" s="17"/>
      <c r="M116" s="17"/>
      <c r="N116" s="17"/>
      <c r="O116" s="17"/>
      <c r="P116" s="17">
        <v>2.9</v>
      </c>
      <c r="Q116" s="22"/>
      <c r="R116" s="17"/>
      <c r="S116" s="17"/>
      <c r="T116" s="22"/>
      <c r="U116" s="17"/>
      <c r="V116" s="24"/>
      <c r="W116" s="22"/>
    </row>
    <row r="117" spans="1:23" ht="17.25" customHeight="1">
      <c r="A117" s="813"/>
      <c r="B117" s="813"/>
      <c r="C117" s="576"/>
      <c r="D117" s="578"/>
      <c r="E117" s="811"/>
      <c r="F117" s="10" t="s">
        <v>13</v>
      </c>
      <c r="G117" s="18"/>
      <c r="H117" s="18"/>
      <c r="I117" s="22"/>
      <c r="J117" s="18"/>
      <c r="K117" s="18"/>
      <c r="L117" s="18"/>
      <c r="M117" s="18"/>
      <c r="N117" s="18"/>
      <c r="O117" s="18"/>
      <c r="P117" s="18" t="str">
        <f>IF(P116&gt;1.5,"đạt ","ko đạt ")</f>
        <v xml:space="preserve">đạt </v>
      </c>
      <c r="Q117" s="22"/>
      <c r="R117" s="18"/>
      <c r="S117" s="18"/>
      <c r="T117" s="22"/>
      <c r="U117" s="18"/>
      <c r="V117" s="25"/>
      <c r="W117" s="22"/>
    </row>
    <row r="118" spans="1:23" ht="25.5" customHeight="1">
      <c r="A118" s="813"/>
      <c r="B118" s="813"/>
      <c r="C118" s="575" t="s">
        <v>18</v>
      </c>
      <c r="D118" s="577" t="s">
        <v>22</v>
      </c>
      <c r="E118" s="35" t="s">
        <v>23</v>
      </c>
      <c r="F118" s="10" t="s">
        <v>19</v>
      </c>
      <c r="G118" s="19"/>
      <c r="H118" s="19"/>
      <c r="I118" s="22"/>
      <c r="J118" s="19"/>
      <c r="K118" s="19"/>
      <c r="L118" s="19"/>
      <c r="M118" s="19"/>
      <c r="N118" s="19"/>
      <c r="O118" s="19"/>
      <c r="P118" s="19">
        <v>1</v>
      </c>
      <c r="Q118" s="22"/>
      <c r="R118" s="19"/>
      <c r="S118" s="19"/>
      <c r="T118" s="22"/>
      <c r="U118" s="19"/>
      <c r="V118" s="26"/>
      <c r="W118" s="22"/>
    </row>
    <row r="119" spans="1:23" ht="19.5" customHeight="1">
      <c r="A119" s="813"/>
      <c r="B119" s="813"/>
      <c r="C119" s="697"/>
      <c r="D119" s="578"/>
      <c r="E119" s="36"/>
      <c r="F119" s="10" t="s">
        <v>13</v>
      </c>
      <c r="G119" s="16"/>
      <c r="H119" s="16"/>
      <c r="I119" s="22"/>
      <c r="J119" s="16"/>
      <c r="K119" s="16"/>
      <c r="L119" s="16"/>
      <c r="M119" s="16"/>
      <c r="N119" s="16"/>
      <c r="O119" s="16"/>
      <c r="P119" s="16" t="str">
        <f>IF(P118=100%,"đạt ","ko đạt ")</f>
        <v xml:space="preserve">đạt </v>
      </c>
      <c r="Q119" s="22"/>
      <c r="R119" s="16"/>
      <c r="S119" s="16"/>
      <c r="T119" s="22"/>
      <c r="U119" s="16"/>
      <c r="V119" s="27"/>
      <c r="W119" s="22"/>
    </row>
    <row r="120" spans="1:23" ht="19.5" customHeight="1">
      <c r="A120" s="813"/>
      <c r="B120" s="813"/>
      <c r="C120" s="697"/>
      <c r="D120" s="577" t="s">
        <v>33</v>
      </c>
      <c r="E120" s="35" t="s">
        <v>32</v>
      </c>
      <c r="F120" s="10" t="s">
        <v>19</v>
      </c>
      <c r="G120" s="16"/>
      <c r="H120" s="16"/>
      <c r="I120" s="22"/>
      <c r="J120" s="16"/>
      <c r="K120" s="16"/>
      <c r="L120" s="16"/>
      <c r="M120" s="16"/>
      <c r="N120" s="16"/>
      <c r="O120" s="16"/>
      <c r="P120" s="16">
        <v>0</v>
      </c>
      <c r="Q120" s="22"/>
      <c r="R120" s="16"/>
      <c r="S120" s="16"/>
      <c r="T120" s="22"/>
      <c r="U120" s="16"/>
      <c r="V120" s="27"/>
      <c r="W120" s="22"/>
    </row>
    <row r="121" spans="1:23" ht="19.5" customHeight="1">
      <c r="A121" s="813"/>
      <c r="B121" s="813"/>
      <c r="C121" s="576"/>
      <c r="D121" s="578"/>
      <c r="E121" s="36"/>
      <c r="F121" s="11" t="s">
        <v>13</v>
      </c>
      <c r="G121" s="16"/>
      <c r="H121" s="21"/>
      <c r="I121" s="22"/>
      <c r="J121" s="21"/>
      <c r="K121" s="16"/>
      <c r="L121" s="16"/>
      <c r="M121" s="16"/>
      <c r="N121" s="21"/>
      <c r="O121" s="16"/>
      <c r="P121" s="21" t="str">
        <f>IF(P120&lt;2,"đạt ","ko đạt ")</f>
        <v xml:space="preserve">đạt </v>
      </c>
      <c r="Q121" s="22"/>
      <c r="R121" s="21"/>
      <c r="S121" s="16"/>
      <c r="T121" s="22"/>
      <c r="U121" s="21"/>
      <c r="V121" s="27"/>
      <c r="W121" s="22"/>
    </row>
    <row r="122" spans="1:23" ht="19.5" customHeight="1">
      <c r="A122" s="813"/>
      <c r="B122" s="813"/>
      <c r="C122" s="575" t="s">
        <v>28</v>
      </c>
      <c r="D122" s="577" t="s">
        <v>30</v>
      </c>
      <c r="E122" s="35" t="s">
        <v>31</v>
      </c>
      <c r="F122" s="10" t="s">
        <v>19</v>
      </c>
      <c r="G122" s="16"/>
      <c r="H122" s="16"/>
      <c r="I122" s="22"/>
      <c r="J122" s="16"/>
      <c r="K122" s="16"/>
      <c r="L122" s="16"/>
      <c r="M122" s="16"/>
      <c r="N122" s="16"/>
      <c r="O122" s="16"/>
      <c r="P122" s="16">
        <v>0</v>
      </c>
      <c r="Q122" s="22"/>
      <c r="R122" s="16"/>
      <c r="S122" s="16"/>
      <c r="T122" s="22"/>
      <c r="U122" s="16"/>
      <c r="V122" s="27"/>
      <c r="W122" s="22"/>
    </row>
    <row r="123" spans="1:23" ht="19.5" customHeight="1">
      <c r="A123" s="813"/>
      <c r="B123" s="813"/>
      <c r="C123" s="697"/>
      <c r="D123" s="578"/>
      <c r="E123" s="36"/>
      <c r="F123" s="10" t="s">
        <v>13</v>
      </c>
      <c r="G123" s="16"/>
      <c r="H123" s="16"/>
      <c r="I123" s="22"/>
      <c r="J123" s="16"/>
      <c r="K123" s="16"/>
      <c r="L123" s="16"/>
      <c r="M123" s="16"/>
      <c r="N123" s="16"/>
      <c r="O123" s="16"/>
      <c r="P123" s="16" t="str">
        <f>IF(P122&lt;2,"đạt ","ko đạt ")</f>
        <v xml:space="preserve">đạt </v>
      </c>
      <c r="Q123" s="22"/>
      <c r="R123" s="16"/>
      <c r="S123" s="16"/>
      <c r="T123" s="22"/>
      <c r="U123" s="16"/>
      <c r="V123" s="27"/>
      <c r="W123" s="22"/>
    </row>
    <row r="124" spans="1:23" ht="19.5" customHeight="1">
      <c r="A124" s="813"/>
      <c r="B124" s="813"/>
      <c r="C124" s="697"/>
      <c r="D124" s="577" t="s">
        <v>24</v>
      </c>
      <c r="E124" s="37" t="s">
        <v>25</v>
      </c>
      <c r="F124" s="10" t="s">
        <v>19</v>
      </c>
      <c r="G124" s="20"/>
      <c r="H124" s="20"/>
      <c r="I124" s="22"/>
      <c r="J124" s="20"/>
      <c r="K124" s="20"/>
      <c r="L124" s="20"/>
      <c r="M124" s="20"/>
      <c r="N124" s="20"/>
      <c r="O124" s="20"/>
      <c r="P124" s="20">
        <v>0</v>
      </c>
      <c r="Q124" s="22"/>
      <c r="R124" s="20"/>
      <c r="S124" s="20"/>
      <c r="T124" s="22"/>
      <c r="U124" s="20"/>
      <c r="V124" s="28"/>
      <c r="W124" s="22"/>
    </row>
    <row r="125" spans="1:23" ht="19.5" customHeight="1">
      <c r="A125" s="814"/>
      <c r="B125" s="814"/>
      <c r="C125" s="576"/>
      <c r="D125" s="578"/>
      <c r="E125" s="36"/>
      <c r="F125" s="10" t="s">
        <v>13</v>
      </c>
      <c r="G125" s="21"/>
      <c r="H125" s="21"/>
      <c r="I125" s="22"/>
      <c r="J125" s="21"/>
      <c r="K125" s="21"/>
      <c r="L125" s="21"/>
      <c r="M125" s="21"/>
      <c r="N125" s="21"/>
      <c r="O125" s="21"/>
      <c r="P125" s="21" t="str">
        <f>IF(P124&lt;3, "đạt", "không đạt")</f>
        <v>đạt</v>
      </c>
      <c r="Q125" s="22"/>
      <c r="R125" s="21"/>
      <c r="S125" s="21"/>
      <c r="T125" s="22"/>
      <c r="U125" s="21"/>
      <c r="V125" s="29"/>
      <c r="W125" s="22"/>
    </row>
    <row r="126" spans="1:23" ht="14.25">
      <c r="A126" s="812">
        <v>13</v>
      </c>
      <c r="B126" s="812" t="s">
        <v>59</v>
      </c>
      <c r="C126" s="575" t="s">
        <v>17</v>
      </c>
      <c r="D126" s="577" t="s">
        <v>20</v>
      </c>
      <c r="E126" s="810" t="s">
        <v>21</v>
      </c>
      <c r="F126" s="10" t="s">
        <v>19</v>
      </c>
      <c r="G126" s="17"/>
      <c r="H126" s="17"/>
      <c r="I126" s="22"/>
      <c r="J126" s="17"/>
      <c r="K126" s="17"/>
      <c r="L126" s="17"/>
      <c r="M126" s="17"/>
      <c r="N126" s="17"/>
      <c r="O126" s="17"/>
      <c r="P126" s="17"/>
      <c r="Q126" s="22"/>
      <c r="R126" s="17"/>
      <c r="S126" s="17"/>
      <c r="T126" s="22"/>
      <c r="U126" s="17"/>
      <c r="V126" s="24"/>
      <c r="W126" s="22"/>
    </row>
    <row r="127" spans="1:23" ht="17.25" customHeight="1">
      <c r="A127" s="813"/>
      <c r="B127" s="813"/>
      <c r="C127" s="576"/>
      <c r="D127" s="578"/>
      <c r="E127" s="811"/>
      <c r="F127" s="10" t="s">
        <v>13</v>
      </c>
      <c r="G127" s="18"/>
      <c r="H127" s="18"/>
      <c r="I127" s="22"/>
      <c r="J127" s="18"/>
      <c r="K127" s="18"/>
      <c r="L127" s="18"/>
      <c r="M127" s="18"/>
      <c r="N127" s="18"/>
      <c r="O127" s="18"/>
      <c r="P127" s="18"/>
      <c r="Q127" s="22">
        <v>3</v>
      </c>
      <c r="R127" s="18"/>
      <c r="S127" s="18"/>
      <c r="T127" s="22"/>
      <c r="U127" s="18"/>
      <c r="V127" s="25"/>
      <c r="W127" s="22"/>
    </row>
    <row r="128" spans="1:23" ht="25.5" customHeight="1">
      <c r="A128" s="813"/>
      <c r="B128" s="813"/>
      <c r="C128" s="575" t="s">
        <v>18</v>
      </c>
      <c r="D128" s="577" t="s">
        <v>22</v>
      </c>
      <c r="E128" s="35" t="s">
        <v>23</v>
      </c>
      <c r="F128" s="10" t="s">
        <v>19</v>
      </c>
      <c r="G128" s="19"/>
      <c r="H128" s="19"/>
      <c r="I128" s="22"/>
      <c r="J128" s="19"/>
      <c r="K128" s="19"/>
      <c r="L128" s="19"/>
      <c r="M128" s="19"/>
      <c r="N128" s="19"/>
      <c r="O128" s="19"/>
      <c r="P128" s="19"/>
      <c r="Q128" s="22" t="str">
        <f>IF(Q127&gt;1.5,"đạt ","ko đạt ")</f>
        <v xml:space="preserve">đạt </v>
      </c>
      <c r="R128" s="19"/>
      <c r="S128" s="19"/>
      <c r="T128" s="22"/>
      <c r="U128" s="19"/>
      <c r="V128" s="26"/>
      <c r="W128" s="22"/>
    </row>
    <row r="129" spans="1:23" ht="19.5" customHeight="1">
      <c r="A129" s="813"/>
      <c r="B129" s="813"/>
      <c r="C129" s="697"/>
      <c r="D129" s="578"/>
      <c r="E129" s="36"/>
      <c r="F129" s="10" t="s">
        <v>13</v>
      </c>
      <c r="G129" s="16"/>
      <c r="H129" s="16"/>
      <c r="I129" s="22"/>
      <c r="J129" s="16"/>
      <c r="K129" s="16"/>
      <c r="L129" s="16"/>
      <c r="M129" s="16"/>
      <c r="N129" s="16"/>
      <c r="O129" s="16"/>
      <c r="P129" s="16"/>
      <c r="Q129" s="22">
        <v>1</v>
      </c>
      <c r="R129" s="16"/>
      <c r="S129" s="16"/>
      <c r="T129" s="22"/>
      <c r="U129" s="16"/>
      <c r="V129" s="27"/>
      <c r="W129" s="22"/>
    </row>
    <row r="130" spans="1:23" ht="19.5" customHeight="1">
      <c r="A130" s="813"/>
      <c r="B130" s="813"/>
      <c r="C130" s="697"/>
      <c r="D130" s="577" t="s">
        <v>33</v>
      </c>
      <c r="E130" s="35" t="s">
        <v>32</v>
      </c>
      <c r="F130" s="10" t="s">
        <v>19</v>
      </c>
      <c r="G130" s="16"/>
      <c r="H130" s="16"/>
      <c r="I130" s="22"/>
      <c r="J130" s="16"/>
      <c r="K130" s="16"/>
      <c r="L130" s="16"/>
      <c r="M130" s="16"/>
      <c r="N130" s="16"/>
      <c r="O130" s="16"/>
      <c r="P130" s="16"/>
      <c r="Q130" s="22" t="str">
        <f>IF(Q129=100%,"đạt ","ko đạt ")</f>
        <v xml:space="preserve">đạt </v>
      </c>
      <c r="R130" s="16"/>
      <c r="S130" s="16"/>
      <c r="T130" s="22"/>
      <c r="U130" s="16"/>
      <c r="V130" s="27"/>
      <c r="W130" s="22"/>
    </row>
    <row r="131" spans="1:23" ht="19.5" customHeight="1">
      <c r="A131" s="813"/>
      <c r="B131" s="813"/>
      <c r="C131" s="576"/>
      <c r="D131" s="578"/>
      <c r="E131" s="36"/>
      <c r="F131" s="11" t="s">
        <v>13</v>
      </c>
      <c r="G131" s="16"/>
      <c r="H131" s="21"/>
      <c r="I131" s="22"/>
      <c r="J131" s="21"/>
      <c r="K131" s="16"/>
      <c r="L131" s="16"/>
      <c r="M131" s="16"/>
      <c r="N131" s="21"/>
      <c r="O131" s="16"/>
      <c r="P131" s="21"/>
      <c r="Q131" s="22">
        <v>0</v>
      </c>
      <c r="R131" s="21"/>
      <c r="S131" s="16"/>
      <c r="T131" s="22"/>
      <c r="U131" s="21"/>
      <c r="V131" s="27"/>
      <c r="W131" s="22"/>
    </row>
    <row r="132" spans="1:23" ht="19.5" customHeight="1">
      <c r="A132" s="813"/>
      <c r="B132" s="813"/>
      <c r="C132" s="575" t="s">
        <v>28</v>
      </c>
      <c r="D132" s="577" t="s">
        <v>30</v>
      </c>
      <c r="E132" s="35" t="s">
        <v>31</v>
      </c>
      <c r="F132" s="10" t="s">
        <v>19</v>
      </c>
      <c r="G132" s="16"/>
      <c r="H132" s="16"/>
      <c r="I132" s="22"/>
      <c r="J132" s="16"/>
      <c r="K132" s="16"/>
      <c r="L132" s="16"/>
      <c r="M132" s="16"/>
      <c r="N132" s="16"/>
      <c r="O132" s="16"/>
      <c r="P132" s="16"/>
      <c r="Q132" s="22" t="str">
        <f>IF(Q131&lt;2,"đạt ","ko đạt ")</f>
        <v xml:space="preserve">đạt </v>
      </c>
      <c r="R132" s="16"/>
      <c r="S132" s="16"/>
      <c r="T132" s="22"/>
      <c r="U132" s="16"/>
      <c r="V132" s="27"/>
      <c r="W132" s="22"/>
    </row>
    <row r="133" spans="1:23" ht="19.5" customHeight="1">
      <c r="A133" s="813"/>
      <c r="B133" s="813"/>
      <c r="C133" s="697"/>
      <c r="D133" s="578"/>
      <c r="E133" s="36"/>
      <c r="F133" s="10" t="s">
        <v>13</v>
      </c>
      <c r="G133" s="16"/>
      <c r="H133" s="16"/>
      <c r="I133" s="22"/>
      <c r="J133" s="16"/>
      <c r="K133" s="16"/>
      <c r="L133" s="16"/>
      <c r="M133" s="16"/>
      <c r="N133" s="16"/>
      <c r="O133" s="16"/>
      <c r="P133" s="16"/>
      <c r="Q133" s="22">
        <v>0</v>
      </c>
      <c r="R133" s="16"/>
      <c r="S133" s="16"/>
      <c r="T133" s="22"/>
      <c r="U133" s="16"/>
      <c r="V133" s="27"/>
      <c r="W133" s="22"/>
    </row>
    <row r="134" spans="1:23" ht="19.5" customHeight="1">
      <c r="A134" s="813"/>
      <c r="B134" s="813"/>
      <c r="C134" s="697"/>
      <c r="D134" s="577" t="s">
        <v>24</v>
      </c>
      <c r="E134" s="37" t="s">
        <v>25</v>
      </c>
      <c r="F134" s="10" t="s">
        <v>19</v>
      </c>
      <c r="G134" s="20"/>
      <c r="H134" s="20"/>
      <c r="I134" s="22"/>
      <c r="J134" s="20"/>
      <c r="K134" s="20"/>
      <c r="L134" s="20"/>
      <c r="M134" s="20"/>
      <c r="N134" s="20"/>
      <c r="O134" s="20"/>
      <c r="P134" s="20"/>
      <c r="Q134" s="22" t="str">
        <f>IF(Q133&lt;2,"đạt ","ko đạt ")</f>
        <v xml:space="preserve">đạt </v>
      </c>
      <c r="R134" s="20"/>
      <c r="S134" s="20"/>
      <c r="T134" s="22"/>
      <c r="U134" s="20"/>
      <c r="V134" s="28"/>
      <c r="W134" s="22"/>
    </row>
    <row r="135" spans="1:23" ht="19.5" customHeight="1">
      <c r="A135" s="814"/>
      <c r="B135" s="814"/>
      <c r="C135" s="576"/>
      <c r="D135" s="578"/>
      <c r="E135" s="36"/>
      <c r="F135" s="10" t="s">
        <v>13</v>
      </c>
      <c r="G135" s="21"/>
      <c r="H135" s="21"/>
      <c r="I135" s="22"/>
      <c r="J135" s="21"/>
      <c r="K135" s="21"/>
      <c r="L135" s="21"/>
      <c r="M135" s="21"/>
      <c r="N135" s="21"/>
      <c r="O135" s="21"/>
      <c r="P135" s="21"/>
      <c r="Q135" s="22">
        <v>0</v>
      </c>
      <c r="R135" s="21"/>
      <c r="S135" s="21"/>
      <c r="T135" s="22"/>
      <c r="U135" s="21"/>
      <c r="V135" s="29"/>
      <c r="W135" s="22"/>
    </row>
    <row r="136" spans="1:23" ht="14.25">
      <c r="A136" s="812">
        <v>14</v>
      </c>
      <c r="B136" s="812" t="s">
        <v>60</v>
      </c>
      <c r="C136" s="575" t="s">
        <v>17</v>
      </c>
      <c r="D136" s="577" t="s">
        <v>20</v>
      </c>
      <c r="E136" s="810" t="s">
        <v>21</v>
      </c>
      <c r="F136" s="10" t="s">
        <v>19</v>
      </c>
      <c r="G136" s="17"/>
      <c r="H136" s="17"/>
      <c r="I136" s="22"/>
      <c r="J136" s="17"/>
      <c r="K136" s="17"/>
      <c r="L136" s="17"/>
      <c r="M136" s="17"/>
      <c r="N136" s="17"/>
      <c r="O136" s="17"/>
      <c r="P136" s="17"/>
      <c r="Q136" s="22" t="str">
        <f>IF(Q135&lt;3, "đạt", "không đạt")</f>
        <v>đạt</v>
      </c>
      <c r="R136" s="17"/>
      <c r="S136" s="17"/>
      <c r="T136" s="22"/>
      <c r="U136" s="17"/>
      <c r="V136" s="24"/>
      <c r="W136" s="22"/>
    </row>
    <row r="137" spans="1:23" ht="17.25" customHeight="1">
      <c r="A137" s="813"/>
      <c r="B137" s="813"/>
      <c r="C137" s="576"/>
      <c r="D137" s="578"/>
      <c r="E137" s="811"/>
      <c r="F137" s="10" t="s">
        <v>13</v>
      </c>
      <c r="G137" s="18"/>
      <c r="H137" s="18"/>
      <c r="I137" s="22"/>
      <c r="J137" s="18"/>
      <c r="K137" s="18"/>
      <c r="L137" s="18"/>
      <c r="M137" s="18"/>
      <c r="N137" s="18"/>
      <c r="O137" s="18"/>
      <c r="P137" s="18"/>
      <c r="Q137" s="22">
        <v>3</v>
      </c>
      <c r="R137" s="18"/>
      <c r="S137" s="18"/>
      <c r="T137" s="22"/>
      <c r="U137" s="18"/>
      <c r="V137" s="25"/>
      <c r="W137" s="22"/>
    </row>
    <row r="138" spans="1:23" ht="25.5" customHeight="1">
      <c r="A138" s="813"/>
      <c r="B138" s="813"/>
      <c r="C138" s="575" t="s">
        <v>18</v>
      </c>
      <c r="D138" s="577" t="s">
        <v>22</v>
      </c>
      <c r="E138" s="35" t="s">
        <v>23</v>
      </c>
      <c r="F138" s="10" t="s">
        <v>19</v>
      </c>
      <c r="G138" s="19"/>
      <c r="H138" s="19"/>
      <c r="I138" s="22"/>
      <c r="J138" s="19"/>
      <c r="K138" s="19"/>
      <c r="L138" s="19"/>
      <c r="M138" s="19"/>
      <c r="N138" s="19"/>
      <c r="O138" s="19"/>
      <c r="P138" s="19"/>
      <c r="Q138" s="22" t="str">
        <f>IF(Q137&gt;1.5,"đạt ","ko đạt ")</f>
        <v xml:space="preserve">đạt </v>
      </c>
      <c r="R138" s="19"/>
      <c r="S138" s="19"/>
      <c r="T138" s="22"/>
      <c r="U138" s="19"/>
      <c r="V138" s="26"/>
      <c r="W138" s="22"/>
    </row>
    <row r="139" spans="1:23" ht="19.5" customHeight="1">
      <c r="A139" s="813"/>
      <c r="B139" s="813"/>
      <c r="C139" s="697"/>
      <c r="D139" s="578"/>
      <c r="E139" s="36"/>
      <c r="F139" s="10" t="s">
        <v>13</v>
      </c>
      <c r="G139" s="16"/>
      <c r="H139" s="16"/>
      <c r="I139" s="22"/>
      <c r="J139" s="16"/>
      <c r="K139" s="16"/>
      <c r="L139" s="16"/>
      <c r="M139" s="16"/>
      <c r="N139" s="16"/>
      <c r="O139" s="16"/>
      <c r="P139" s="16"/>
      <c r="Q139" s="22">
        <v>1</v>
      </c>
      <c r="R139" s="16"/>
      <c r="S139" s="16"/>
      <c r="T139" s="22"/>
      <c r="U139" s="16"/>
      <c r="V139" s="27"/>
      <c r="W139" s="22"/>
    </row>
    <row r="140" spans="1:23" ht="19.5" customHeight="1">
      <c r="A140" s="813"/>
      <c r="B140" s="813"/>
      <c r="C140" s="697"/>
      <c r="D140" s="577" t="s">
        <v>33</v>
      </c>
      <c r="E140" s="35" t="s">
        <v>32</v>
      </c>
      <c r="F140" s="10" t="s">
        <v>19</v>
      </c>
      <c r="G140" s="16"/>
      <c r="H140" s="16"/>
      <c r="I140" s="22"/>
      <c r="J140" s="16"/>
      <c r="K140" s="16"/>
      <c r="L140" s="16"/>
      <c r="M140" s="16"/>
      <c r="N140" s="16"/>
      <c r="O140" s="16"/>
      <c r="P140" s="16"/>
      <c r="Q140" s="22" t="str">
        <f>IF(Q139=100%,"đạt ","ko đạt ")</f>
        <v xml:space="preserve">đạt </v>
      </c>
      <c r="R140" s="16"/>
      <c r="S140" s="16"/>
      <c r="T140" s="22"/>
      <c r="U140" s="16"/>
      <c r="V140" s="27"/>
      <c r="W140" s="22"/>
    </row>
    <row r="141" spans="1:23" ht="19.5" customHeight="1">
      <c r="A141" s="813"/>
      <c r="B141" s="813"/>
      <c r="C141" s="576"/>
      <c r="D141" s="578"/>
      <c r="E141" s="36"/>
      <c r="F141" s="11" t="s">
        <v>13</v>
      </c>
      <c r="G141" s="16"/>
      <c r="H141" s="21"/>
      <c r="I141" s="22"/>
      <c r="J141" s="21"/>
      <c r="K141" s="16"/>
      <c r="L141" s="16"/>
      <c r="M141" s="16"/>
      <c r="N141" s="21"/>
      <c r="O141" s="16"/>
      <c r="P141" s="21"/>
      <c r="Q141" s="22">
        <v>0</v>
      </c>
      <c r="R141" s="21"/>
      <c r="S141" s="16"/>
      <c r="T141" s="22"/>
      <c r="U141" s="21"/>
      <c r="V141" s="27"/>
      <c r="W141" s="22"/>
    </row>
    <row r="142" spans="1:23" ht="19.5" customHeight="1">
      <c r="A142" s="813"/>
      <c r="B142" s="813"/>
      <c r="C142" s="575" t="s">
        <v>28</v>
      </c>
      <c r="D142" s="577" t="s">
        <v>30</v>
      </c>
      <c r="E142" s="35" t="s">
        <v>31</v>
      </c>
      <c r="F142" s="10" t="s">
        <v>19</v>
      </c>
      <c r="G142" s="16"/>
      <c r="H142" s="16"/>
      <c r="I142" s="22"/>
      <c r="J142" s="16"/>
      <c r="K142" s="16"/>
      <c r="L142" s="16"/>
      <c r="M142" s="16"/>
      <c r="N142" s="16"/>
      <c r="O142" s="16"/>
      <c r="P142" s="16"/>
      <c r="Q142" s="22" t="str">
        <f>IF(Q141&lt;2,"đạt ","ko đạt ")</f>
        <v xml:space="preserve">đạt </v>
      </c>
      <c r="R142" s="16"/>
      <c r="S142" s="16"/>
      <c r="T142" s="22"/>
      <c r="U142" s="16"/>
      <c r="V142" s="27"/>
      <c r="W142" s="22"/>
    </row>
    <row r="143" spans="1:23" ht="19.5" customHeight="1">
      <c r="A143" s="813"/>
      <c r="B143" s="813"/>
      <c r="C143" s="697"/>
      <c r="D143" s="578"/>
      <c r="E143" s="36"/>
      <c r="F143" s="10" t="s">
        <v>13</v>
      </c>
      <c r="G143" s="16"/>
      <c r="H143" s="16"/>
      <c r="I143" s="22"/>
      <c r="J143" s="16"/>
      <c r="K143" s="16"/>
      <c r="L143" s="16"/>
      <c r="M143" s="16"/>
      <c r="N143" s="16"/>
      <c r="O143" s="16"/>
      <c r="P143" s="16"/>
      <c r="Q143" s="22">
        <v>0</v>
      </c>
      <c r="R143" s="16"/>
      <c r="S143" s="16"/>
      <c r="T143" s="22"/>
      <c r="U143" s="16"/>
      <c r="V143" s="27"/>
      <c r="W143" s="22"/>
    </row>
    <row r="144" spans="1:23" ht="19.5" customHeight="1">
      <c r="A144" s="813"/>
      <c r="B144" s="813"/>
      <c r="C144" s="697"/>
      <c r="D144" s="577" t="s">
        <v>24</v>
      </c>
      <c r="E144" s="37" t="s">
        <v>25</v>
      </c>
      <c r="F144" s="10" t="s">
        <v>19</v>
      </c>
      <c r="G144" s="20"/>
      <c r="H144" s="20"/>
      <c r="I144" s="22"/>
      <c r="J144" s="20"/>
      <c r="K144" s="20"/>
      <c r="L144" s="20"/>
      <c r="M144" s="20"/>
      <c r="N144" s="20"/>
      <c r="O144" s="20"/>
      <c r="P144" s="20"/>
      <c r="Q144" s="22" t="str">
        <f>IF(Q143&lt;2,"đạt ","ko đạt ")</f>
        <v xml:space="preserve">đạt </v>
      </c>
      <c r="R144" s="20"/>
      <c r="S144" s="20"/>
      <c r="T144" s="22"/>
      <c r="U144" s="20"/>
      <c r="V144" s="28"/>
      <c r="W144" s="22"/>
    </row>
    <row r="145" spans="1:23" ht="19.5" customHeight="1">
      <c r="A145" s="814"/>
      <c r="B145" s="814"/>
      <c r="C145" s="576"/>
      <c r="D145" s="578"/>
      <c r="E145" s="36"/>
      <c r="F145" s="10" t="s">
        <v>13</v>
      </c>
      <c r="G145" s="21"/>
      <c r="H145" s="21"/>
      <c r="I145" s="22"/>
      <c r="J145" s="21"/>
      <c r="K145" s="21"/>
      <c r="L145" s="21"/>
      <c r="M145" s="21"/>
      <c r="N145" s="21"/>
      <c r="O145" s="21"/>
      <c r="P145" s="21"/>
      <c r="Q145" s="22">
        <v>0</v>
      </c>
      <c r="R145" s="21"/>
      <c r="S145" s="21"/>
      <c r="T145" s="22"/>
      <c r="U145" s="21"/>
      <c r="V145" s="29"/>
      <c r="W145" s="22"/>
    </row>
    <row r="146" spans="1:23" ht="14.25">
      <c r="A146" s="812">
        <v>15</v>
      </c>
      <c r="B146" s="812" t="s">
        <v>61</v>
      </c>
      <c r="C146" s="575" t="s">
        <v>17</v>
      </c>
      <c r="D146" s="577" t="s">
        <v>20</v>
      </c>
      <c r="E146" s="810" t="s">
        <v>21</v>
      </c>
      <c r="F146" s="10" t="s">
        <v>19</v>
      </c>
      <c r="G146" s="17"/>
      <c r="H146" s="17"/>
      <c r="I146" s="22"/>
      <c r="J146" s="17"/>
      <c r="K146" s="17"/>
      <c r="L146" s="17"/>
      <c r="M146" s="17"/>
      <c r="N146" s="17"/>
      <c r="O146" s="17"/>
      <c r="P146" s="17"/>
      <c r="Q146" s="22" t="str">
        <f>IF(Q145&lt;3, "đạt", "không đạt")</f>
        <v>đạt</v>
      </c>
      <c r="R146" s="17"/>
      <c r="S146" s="17"/>
      <c r="T146" s="22"/>
      <c r="U146" s="17"/>
      <c r="V146" s="24"/>
      <c r="W146" s="22"/>
    </row>
    <row r="147" spans="1:23" ht="17.25" customHeight="1">
      <c r="A147" s="813"/>
      <c r="B147" s="813"/>
      <c r="C147" s="576"/>
      <c r="D147" s="578"/>
      <c r="E147" s="811"/>
      <c r="F147" s="10" t="s">
        <v>13</v>
      </c>
      <c r="G147" s="18"/>
      <c r="H147" s="18"/>
      <c r="I147" s="22"/>
      <c r="J147" s="18"/>
      <c r="K147" s="18"/>
      <c r="L147" s="18"/>
      <c r="M147" s="18"/>
      <c r="N147" s="18"/>
      <c r="O147" s="18"/>
      <c r="P147" s="18"/>
      <c r="Q147" s="22">
        <v>2.95</v>
      </c>
      <c r="R147" s="18"/>
      <c r="S147" s="18"/>
      <c r="T147" s="22"/>
      <c r="U147" s="18"/>
      <c r="V147" s="25"/>
      <c r="W147" s="22"/>
    </row>
    <row r="148" spans="1:23" ht="25.5" customHeight="1">
      <c r="A148" s="813"/>
      <c r="B148" s="813"/>
      <c r="C148" s="575" t="s">
        <v>18</v>
      </c>
      <c r="D148" s="577" t="s">
        <v>22</v>
      </c>
      <c r="E148" s="35" t="s">
        <v>23</v>
      </c>
      <c r="F148" s="10" t="s">
        <v>19</v>
      </c>
      <c r="G148" s="19"/>
      <c r="H148" s="19"/>
      <c r="I148" s="22"/>
      <c r="J148" s="19"/>
      <c r="K148" s="19"/>
      <c r="L148" s="19"/>
      <c r="M148" s="19"/>
      <c r="N148" s="19"/>
      <c r="O148" s="19"/>
      <c r="P148" s="19"/>
      <c r="Q148" s="22" t="str">
        <f>IF(Q147&gt;1.5,"đạt ","ko đạt ")</f>
        <v xml:space="preserve">đạt </v>
      </c>
      <c r="R148" s="19"/>
      <c r="S148" s="19"/>
      <c r="T148" s="22"/>
      <c r="U148" s="19"/>
      <c r="V148" s="26"/>
      <c r="W148" s="22"/>
    </row>
    <row r="149" spans="1:23" ht="19.5" customHeight="1">
      <c r="A149" s="813"/>
      <c r="B149" s="813"/>
      <c r="C149" s="697"/>
      <c r="D149" s="578"/>
      <c r="E149" s="36"/>
      <c r="F149" s="10" t="s">
        <v>13</v>
      </c>
      <c r="G149" s="16"/>
      <c r="H149" s="16"/>
      <c r="I149" s="22"/>
      <c r="J149" s="16"/>
      <c r="K149" s="16"/>
      <c r="L149" s="16"/>
      <c r="M149" s="16"/>
      <c r="N149" s="16"/>
      <c r="O149" s="16"/>
      <c r="P149" s="16"/>
      <c r="Q149" s="22">
        <v>1</v>
      </c>
      <c r="R149" s="16"/>
      <c r="S149" s="16"/>
      <c r="T149" s="22"/>
      <c r="U149" s="16"/>
      <c r="V149" s="27"/>
      <c r="W149" s="22"/>
    </row>
    <row r="150" spans="1:23" ht="19.5" customHeight="1">
      <c r="A150" s="813"/>
      <c r="B150" s="813"/>
      <c r="C150" s="697"/>
      <c r="D150" s="577" t="s">
        <v>33</v>
      </c>
      <c r="E150" s="35" t="s">
        <v>32</v>
      </c>
      <c r="F150" s="10" t="s">
        <v>19</v>
      </c>
      <c r="G150" s="16"/>
      <c r="H150" s="16"/>
      <c r="I150" s="22"/>
      <c r="J150" s="16"/>
      <c r="K150" s="16"/>
      <c r="L150" s="16"/>
      <c r="M150" s="16"/>
      <c r="N150" s="16"/>
      <c r="O150" s="16"/>
      <c r="P150" s="16"/>
      <c r="Q150" s="22" t="str">
        <f>IF(Q149=100%,"đạt ","ko đạt ")</f>
        <v xml:space="preserve">đạt </v>
      </c>
      <c r="R150" s="16"/>
      <c r="S150" s="16"/>
      <c r="T150" s="22"/>
      <c r="U150" s="16"/>
      <c r="V150" s="27"/>
      <c r="W150" s="22"/>
    </row>
    <row r="151" spans="1:23" ht="19.5" customHeight="1">
      <c r="A151" s="813"/>
      <c r="B151" s="813"/>
      <c r="C151" s="576"/>
      <c r="D151" s="578"/>
      <c r="E151" s="36"/>
      <c r="F151" s="11" t="s">
        <v>13</v>
      </c>
      <c r="G151" s="16"/>
      <c r="H151" s="21"/>
      <c r="I151" s="22"/>
      <c r="J151" s="21"/>
      <c r="K151" s="16"/>
      <c r="L151" s="16"/>
      <c r="M151" s="16"/>
      <c r="N151" s="21"/>
      <c r="O151" s="16"/>
      <c r="P151" s="21"/>
      <c r="Q151" s="22">
        <v>0</v>
      </c>
      <c r="R151" s="21"/>
      <c r="S151" s="16"/>
      <c r="T151" s="22"/>
      <c r="U151" s="21"/>
      <c r="V151" s="27"/>
      <c r="W151" s="22"/>
    </row>
    <row r="152" spans="1:23" ht="19.5" customHeight="1">
      <c r="A152" s="813"/>
      <c r="B152" s="813"/>
      <c r="C152" s="575" t="s">
        <v>28</v>
      </c>
      <c r="D152" s="577" t="s">
        <v>30</v>
      </c>
      <c r="E152" s="35" t="s">
        <v>31</v>
      </c>
      <c r="F152" s="10" t="s">
        <v>19</v>
      </c>
      <c r="G152" s="16"/>
      <c r="H152" s="16"/>
      <c r="I152" s="22"/>
      <c r="J152" s="16"/>
      <c r="K152" s="16"/>
      <c r="L152" s="16"/>
      <c r="M152" s="16"/>
      <c r="N152" s="16"/>
      <c r="O152" s="16"/>
      <c r="P152" s="16"/>
      <c r="Q152" s="22" t="str">
        <f>IF(Q151&lt;2,"đạt ","ko đạt ")</f>
        <v xml:space="preserve">đạt </v>
      </c>
      <c r="R152" s="16"/>
      <c r="S152" s="16"/>
      <c r="T152" s="22"/>
      <c r="U152" s="16"/>
      <c r="V152" s="27"/>
      <c r="W152" s="22"/>
    </row>
    <row r="153" spans="1:23" ht="19.5" customHeight="1">
      <c r="A153" s="813"/>
      <c r="B153" s="813"/>
      <c r="C153" s="697"/>
      <c r="D153" s="578"/>
      <c r="E153" s="36"/>
      <c r="F153" s="10" t="s">
        <v>13</v>
      </c>
      <c r="G153" s="16"/>
      <c r="H153" s="16"/>
      <c r="I153" s="22"/>
      <c r="J153" s="16"/>
      <c r="K153" s="16"/>
      <c r="L153" s="16"/>
      <c r="M153" s="16"/>
      <c r="N153" s="16"/>
      <c r="O153" s="16"/>
      <c r="P153" s="16"/>
      <c r="Q153" s="22">
        <v>0</v>
      </c>
      <c r="R153" s="16"/>
      <c r="S153" s="16"/>
      <c r="T153" s="22"/>
      <c r="U153" s="16"/>
      <c r="V153" s="27"/>
      <c r="W153" s="22"/>
    </row>
    <row r="154" spans="1:23" ht="19.5" customHeight="1">
      <c r="A154" s="813"/>
      <c r="B154" s="813"/>
      <c r="C154" s="697"/>
      <c r="D154" s="577" t="s">
        <v>24</v>
      </c>
      <c r="E154" s="37" t="s">
        <v>25</v>
      </c>
      <c r="F154" s="10" t="s">
        <v>19</v>
      </c>
      <c r="G154" s="20"/>
      <c r="H154" s="20"/>
      <c r="I154" s="22"/>
      <c r="J154" s="20"/>
      <c r="K154" s="20"/>
      <c r="L154" s="20"/>
      <c r="M154" s="20"/>
      <c r="N154" s="20"/>
      <c r="O154" s="20"/>
      <c r="P154" s="20"/>
      <c r="Q154" s="22" t="str">
        <f>IF(Q153&lt;2,"đạt ","ko đạt ")</f>
        <v xml:space="preserve">đạt </v>
      </c>
      <c r="R154" s="20"/>
      <c r="S154" s="20"/>
      <c r="T154" s="22"/>
      <c r="U154" s="20"/>
      <c r="V154" s="28"/>
      <c r="W154" s="22"/>
    </row>
    <row r="155" spans="1:23" ht="19.5" customHeight="1">
      <c r="A155" s="814"/>
      <c r="B155" s="814"/>
      <c r="C155" s="576"/>
      <c r="D155" s="578"/>
      <c r="E155" s="36"/>
      <c r="F155" s="10" t="s">
        <v>13</v>
      </c>
      <c r="G155" s="21"/>
      <c r="H155" s="21"/>
      <c r="I155" s="22"/>
      <c r="J155" s="21"/>
      <c r="K155" s="21"/>
      <c r="L155" s="21"/>
      <c r="M155" s="21"/>
      <c r="N155" s="21"/>
      <c r="O155" s="21"/>
      <c r="P155" s="21"/>
      <c r="Q155" s="22">
        <v>0</v>
      </c>
      <c r="R155" s="21"/>
      <c r="S155" s="21"/>
      <c r="T155" s="22"/>
      <c r="U155" s="21"/>
      <c r="V155" s="29"/>
      <c r="W155" s="22"/>
    </row>
    <row r="156" spans="1:23" ht="14.25">
      <c r="A156" s="812">
        <v>16</v>
      </c>
      <c r="B156" s="812" t="s">
        <v>50</v>
      </c>
      <c r="C156" s="575" t="s">
        <v>17</v>
      </c>
      <c r="D156" s="577" t="s">
        <v>20</v>
      </c>
      <c r="E156" s="810" t="s">
        <v>21</v>
      </c>
      <c r="F156" s="10" t="s">
        <v>19</v>
      </c>
      <c r="G156" s="17"/>
      <c r="H156" s="17"/>
      <c r="I156" s="22"/>
      <c r="J156" s="17"/>
      <c r="K156" s="17"/>
      <c r="L156" s="17"/>
      <c r="M156" s="17"/>
      <c r="N156" s="17"/>
      <c r="O156" s="17"/>
      <c r="P156" s="17"/>
      <c r="Q156" s="22" t="str">
        <f>IF(Q155&lt;3, "đạt", "không đạt")</f>
        <v>đạt</v>
      </c>
      <c r="R156" s="17"/>
      <c r="S156" s="17"/>
      <c r="T156" s="22"/>
      <c r="U156" s="17"/>
      <c r="V156" s="24"/>
      <c r="W156" s="22"/>
    </row>
    <row r="157" spans="1:23" ht="17.25" customHeight="1">
      <c r="A157" s="813"/>
      <c r="B157" s="813"/>
      <c r="C157" s="576"/>
      <c r="D157" s="578"/>
      <c r="E157" s="811"/>
      <c r="F157" s="10" t="s">
        <v>13</v>
      </c>
      <c r="G157" s="18"/>
      <c r="H157" s="18"/>
      <c r="I157" s="22"/>
      <c r="J157" s="18"/>
      <c r="K157" s="18"/>
      <c r="L157" s="18"/>
      <c r="M157" s="18"/>
      <c r="N157" s="18"/>
      <c r="O157" s="18"/>
      <c r="P157" s="18"/>
      <c r="Q157" s="22"/>
      <c r="R157" s="18">
        <v>2.95</v>
      </c>
      <c r="S157" s="18"/>
      <c r="T157" s="22"/>
      <c r="U157" s="18"/>
      <c r="V157" s="25"/>
      <c r="W157" s="22"/>
    </row>
    <row r="158" spans="1:23" ht="25.5" customHeight="1">
      <c r="A158" s="813"/>
      <c r="B158" s="813"/>
      <c r="C158" s="575" t="s">
        <v>18</v>
      </c>
      <c r="D158" s="577" t="s">
        <v>22</v>
      </c>
      <c r="E158" s="35" t="s">
        <v>23</v>
      </c>
      <c r="F158" s="10" t="s">
        <v>19</v>
      </c>
      <c r="G158" s="19"/>
      <c r="H158" s="19"/>
      <c r="I158" s="22"/>
      <c r="J158" s="19"/>
      <c r="K158" s="19"/>
      <c r="L158" s="19"/>
      <c r="M158" s="19"/>
      <c r="N158" s="19"/>
      <c r="O158" s="19"/>
      <c r="P158" s="19"/>
      <c r="Q158" s="22"/>
      <c r="R158" s="19" t="str">
        <f>IF(R157&gt;1.5,"đạt ","ko đạt ")</f>
        <v xml:space="preserve">đạt </v>
      </c>
      <c r="S158" s="19"/>
      <c r="T158" s="22"/>
      <c r="U158" s="19"/>
      <c r="V158" s="26"/>
      <c r="W158" s="22"/>
    </row>
    <row r="159" spans="1:23" ht="19.5" customHeight="1">
      <c r="A159" s="813"/>
      <c r="B159" s="813"/>
      <c r="C159" s="697"/>
      <c r="D159" s="578"/>
      <c r="E159" s="36"/>
      <c r="F159" s="10" t="s">
        <v>13</v>
      </c>
      <c r="G159" s="16"/>
      <c r="H159" s="16"/>
      <c r="I159" s="22"/>
      <c r="J159" s="16"/>
      <c r="K159" s="16"/>
      <c r="L159" s="16"/>
      <c r="M159" s="16"/>
      <c r="N159" s="16"/>
      <c r="O159" s="16"/>
      <c r="P159" s="16"/>
      <c r="Q159" s="22"/>
      <c r="R159" s="16">
        <v>1</v>
      </c>
      <c r="S159" s="16"/>
      <c r="T159" s="22"/>
      <c r="U159" s="16"/>
      <c r="V159" s="27"/>
      <c r="W159" s="22"/>
    </row>
    <row r="160" spans="1:23" ht="19.5" customHeight="1">
      <c r="A160" s="813"/>
      <c r="B160" s="813"/>
      <c r="C160" s="697"/>
      <c r="D160" s="577" t="s">
        <v>33</v>
      </c>
      <c r="E160" s="35" t="s">
        <v>32</v>
      </c>
      <c r="F160" s="10" t="s">
        <v>19</v>
      </c>
      <c r="G160" s="16"/>
      <c r="H160" s="16"/>
      <c r="I160" s="22"/>
      <c r="J160" s="16"/>
      <c r="K160" s="16"/>
      <c r="L160" s="16"/>
      <c r="M160" s="16"/>
      <c r="N160" s="16"/>
      <c r="O160" s="16"/>
      <c r="P160" s="16"/>
      <c r="Q160" s="22"/>
      <c r="R160" s="16" t="str">
        <f>IF(R159=100%,"đạt ","ko đạt ")</f>
        <v xml:space="preserve">đạt </v>
      </c>
      <c r="S160" s="16"/>
      <c r="T160" s="22"/>
      <c r="U160" s="16"/>
      <c r="V160" s="27"/>
      <c r="W160" s="22"/>
    </row>
    <row r="161" spans="1:23" ht="19.5" customHeight="1">
      <c r="A161" s="813"/>
      <c r="B161" s="813"/>
      <c r="C161" s="576"/>
      <c r="D161" s="578"/>
      <c r="E161" s="36"/>
      <c r="F161" s="11" t="s">
        <v>13</v>
      </c>
      <c r="G161" s="16"/>
      <c r="H161" s="21"/>
      <c r="I161" s="22"/>
      <c r="J161" s="21"/>
      <c r="K161" s="16"/>
      <c r="L161" s="16"/>
      <c r="M161" s="16"/>
      <c r="N161" s="21"/>
      <c r="O161" s="16"/>
      <c r="P161" s="21"/>
      <c r="Q161" s="22"/>
      <c r="R161" s="21">
        <v>0</v>
      </c>
      <c r="S161" s="16"/>
      <c r="T161" s="22"/>
      <c r="U161" s="21"/>
      <c r="V161" s="27"/>
      <c r="W161" s="22"/>
    </row>
    <row r="162" spans="1:23" ht="19.5" customHeight="1">
      <c r="A162" s="813"/>
      <c r="B162" s="813"/>
      <c r="C162" s="575" t="s">
        <v>28</v>
      </c>
      <c r="D162" s="577" t="s">
        <v>30</v>
      </c>
      <c r="E162" s="35" t="s">
        <v>31</v>
      </c>
      <c r="F162" s="10" t="s">
        <v>19</v>
      </c>
      <c r="G162" s="16"/>
      <c r="H162" s="16"/>
      <c r="I162" s="22"/>
      <c r="J162" s="16"/>
      <c r="K162" s="16"/>
      <c r="L162" s="16"/>
      <c r="M162" s="16"/>
      <c r="N162" s="16"/>
      <c r="O162" s="16"/>
      <c r="P162" s="16"/>
      <c r="Q162" s="22"/>
      <c r="R162" s="16" t="str">
        <f>IF(R161&lt;2,"đạt ","ko đạt ")</f>
        <v xml:space="preserve">đạt </v>
      </c>
      <c r="S162" s="16"/>
      <c r="T162" s="22"/>
      <c r="U162" s="16"/>
      <c r="V162" s="27"/>
      <c r="W162" s="22"/>
    </row>
    <row r="163" spans="1:23" ht="19.5" customHeight="1">
      <c r="A163" s="813"/>
      <c r="B163" s="813"/>
      <c r="C163" s="697"/>
      <c r="D163" s="578"/>
      <c r="E163" s="36"/>
      <c r="F163" s="10" t="s">
        <v>13</v>
      </c>
      <c r="G163" s="16"/>
      <c r="H163" s="16"/>
      <c r="I163" s="22"/>
      <c r="J163" s="16"/>
      <c r="K163" s="16"/>
      <c r="L163" s="16"/>
      <c r="M163" s="16"/>
      <c r="N163" s="16"/>
      <c r="O163" s="16"/>
      <c r="P163" s="16"/>
      <c r="Q163" s="22"/>
      <c r="R163" s="16">
        <v>0</v>
      </c>
      <c r="S163" s="16"/>
      <c r="T163" s="22"/>
      <c r="U163" s="16"/>
      <c r="V163" s="27"/>
      <c r="W163" s="22"/>
    </row>
    <row r="164" spans="1:23" ht="19.5" customHeight="1">
      <c r="A164" s="813"/>
      <c r="B164" s="813"/>
      <c r="C164" s="697"/>
      <c r="D164" s="577" t="s">
        <v>24</v>
      </c>
      <c r="E164" s="37" t="s">
        <v>25</v>
      </c>
      <c r="F164" s="10" t="s">
        <v>19</v>
      </c>
      <c r="G164" s="20"/>
      <c r="H164" s="20"/>
      <c r="I164" s="22"/>
      <c r="J164" s="20"/>
      <c r="K164" s="20"/>
      <c r="L164" s="20"/>
      <c r="M164" s="20"/>
      <c r="N164" s="20"/>
      <c r="O164" s="20"/>
      <c r="P164" s="20"/>
      <c r="Q164" s="22"/>
      <c r="R164" s="20" t="str">
        <f>IF(R163&lt;2,"đạt ","ko đạt ")</f>
        <v xml:space="preserve">đạt </v>
      </c>
      <c r="S164" s="20"/>
      <c r="T164" s="22"/>
      <c r="U164" s="20"/>
      <c r="V164" s="28"/>
      <c r="W164" s="22"/>
    </row>
    <row r="165" spans="1:23" ht="19.5" customHeight="1">
      <c r="A165" s="814"/>
      <c r="B165" s="814"/>
      <c r="C165" s="576"/>
      <c r="D165" s="578"/>
      <c r="E165" s="36"/>
      <c r="F165" s="10" t="s">
        <v>13</v>
      </c>
      <c r="G165" s="21"/>
      <c r="H165" s="21"/>
      <c r="I165" s="22"/>
      <c r="J165" s="21"/>
      <c r="K165" s="21"/>
      <c r="L165" s="21"/>
      <c r="M165" s="21"/>
      <c r="N165" s="21"/>
      <c r="O165" s="21"/>
      <c r="P165" s="21"/>
      <c r="Q165" s="22"/>
      <c r="R165" s="21">
        <v>0</v>
      </c>
      <c r="S165" s="21"/>
      <c r="T165" s="22"/>
      <c r="U165" s="21"/>
      <c r="V165" s="29"/>
      <c r="W165" s="22"/>
    </row>
    <row r="166" spans="1:23" ht="14.25">
      <c r="A166" s="812">
        <v>17</v>
      </c>
      <c r="B166" s="812" t="s">
        <v>62</v>
      </c>
      <c r="C166" s="575" t="s">
        <v>17</v>
      </c>
      <c r="D166" s="577" t="s">
        <v>20</v>
      </c>
      <c r="E166" s="810" t="s">
        <v>21</v>
      </c>
      <c r="F166" s="10" t="s">
        <v>19</v>
      </c>
      <c r="G166" s="17"/>
      <c r="H166" s="17"/>
      <c r="I166" s="22"/>
      <c r="J166" s="17"/>
      <c r="K166" s="17"/>
      <c r="L166" s="17"/>
      <c r="M166" s="17"/>
      <c r="N166" s="17"/>
      <c r="O166" s="17"/>
      <c r="P166" s="17"/>
      <c r="Q166" s="22"/>
      <c r="R166" s="17" t="str">
        <f>IF(R165&lt;3, "đạt", "không đạt")</f>
        <v>đạt</v>
      </c>
      <c r="S166" s="17"/>
      <c r="T166" s="22"/>
      <c r="U166" s="17"/>
      <c r="V166" s="24"/>
      <c r="W166" s="22"/>
    </row>
    <row r="167" spans="1:23" ht="17.25" customHeight="1">
      <c r="A167" s="813"/>
      <c r="B167" s="813"/>
      <c r="C167" s="576"/>
      <c r="D167" s="578"/>
      <c r="E167" s="811"/>
      <c r="F167" s="10" t="s">
        <v>13</v>
      </c>
      <c r="G167" s="18"/>
      <c r="H167" s="18"/>
      <c r="I167" s="22"/>
      <c r="J167" s="18"/>
      <c r="K167" s="18"/>
      <c r="L167" s="18"/>
      <c r="M167" s="18"/>
      <c r="N167" s="18"/>
      <c r="O167" s="18"/>
      <c r="P167" s="18"/>
      <c r="Q167" s="22"/>
      <c r="R167" s="18">
        <v>2.85</v>
      </c>
      <c r="S167" s="18"/>
      <c r="T167" s="22"/>
      <c r="U167" s="18"/>
      <c r="V167" s="25"/>
      <c r="W167" s="22"/>
    </row>
    <row r="168" spans="1:23" ht="25.5" customHeight="1">
      <c r="A168" s="813"/>
      <c r="B168" s="813"/>
      <c r="C168" s="575" t="s">
        <v>18</v>
      </c>
      <c r="D168" s="577" t="s">
        <v>22</v>
      </c>
      <c r="E168" s="35" t="s">
        <v>23</v>
      </c>
      <c r="F168" s="10" t="s">
        <v>19</v>
      </c>
      <c r="G168" s="19"/>
      <c r="H168" s="19"/>
      <c r="I168" s="22"/>
      <c r="J168" s="19"/>
      <c r="K168" s="19"/>
      <c r="L168" s="19"/>
      <c r="M168" s="19"/>
      <c r="N168" s="19"/>
      <c r="O168" s="19"/>
      <c r="P168" s="19"/>
      <c r="Q168" s="22"/>
      <c r="R168" s="19" t="str">
        <f>IF(R167&gt;1.5,"đạt ","ko đạt ")</f>
        <v xml:space="preserve">đạt </v>
      </c>
      <c r="S168" s="19"/>
      <c r="T168" s="22"/>
      <c r="U168" s="19"/>
      <c r="V168" s="26"/>
      <c r="W168" s="22"/>
    </row>
    <row r="169" spans="1:23" ht="19.5" customHeight="1">
      <c r="A169" s="813"/>
      <c r="B169" s="813"/>
      <c r="C169" s="697"/>
      <c r="D169" s="578"/>
      <c r="E169" s="36"/>
      <c r="F169" s="10" t="s">
        <v>13</v>
      </c>
      <c r="G169" s="16"/>
      <c r="H169" s="16"/>
      <c r="I169" s="22"/>
      <c r="J169" s="16"/>
      <c r="K169" s="16"/>
      <c r="L169" s="16"/>
      <c r="M169" s="16"/>
      <c r="N169" s="16"/>
      <c r="O169" s="16"/>
      <c r="P169" s="16"/>
      <c r="Q169" s="22"/>
      <c r="R169" s="16">
        <v>1</v>
      </c>
      <c r="S169" s="16"/>
      <c r="T169" s="22"/>
      <c r="U169" s="16"/>
      <c r="V169" s="27"/>
      <c r="W169" s="22"/>
    </row>
    <row r="170" spans="1:23" ht="19.5" customHeight="1">
      <c r="A170" s="813"/>
      <c r="B170" s="813"/>
      <c r="C170" s="697"/>
      <c r="D170" s="577" t="s">
        <v>33</v>
      </c>
      <c r="E170" s="35" t="s">
        <v>32</v>
      </c>
      <c r="F170" s="10" t="s">
        <v>19</v>
      </c>
      <c r="G170" s="16"/>
      <c r="H170" s="16"/>
      <c r="I170" s="22"/>
      <c r="J170" s="16"/>
      <c r="K170" s="16"/>
      <c r="L170" s="16"/>
      <c r="M170" s="16"/>
      <c r="N170" s="16"/>
      <c r="O170" s="16"/>
      <c r="P170" s="16"/>
      <c r="Q170" s="22"/>
      <c r="R170" s="16" t="str">
        <f>IF(R169=100%,"đạt ","ko đạt ")</f>
        <v xml:space="preserve">đạt </v>
      </c>
      <c r="S170" s="16"/>
      <c r="T170" s="22"/>
      <c r="U170" s="16"/>
      <c r="V170" s="27"/>
      <c r="W170" s="22"/>
    </row>
    <row r="171" spans="1:23" ht="19.5" customHeight="1">
      <c r="A171" s="813"/>
      <c r="B171" s="813"/>
      <c r="C171" s="576"/>
      <c r="D171" s="578"/>
      <c r="E171" s="36"/>
      <c r="F171" s="11" t="s">
        <v>13</v>
      </c>
      <c r="G171" s="16"/>
      <c r="H171" s="21"/>
      <c r="I171" s="22"/>
      <c r="J171" s="21"/>
      <c r="K171" s="16"/>
      <c r="L171" s="16"/>
      <c r="M171" s="16"/>
      <c r="N171" s="21"/>
      <c r="O171" s="16"/>
      <c r="P171" s="21"/>
      <c r="Q171" s="22"/>
      <c r="R171" s="21">
        <v>0</v>
      </c>
      <c r="S171" s="16"/>
      <c r="T171" s="22"/>
      <c r="U171" s="21"/>
      <c r="V171" s="27"/>
      <c r="W171" s="22"/>
    </row>
    <row r="172" spans="1:23" ht="19.5" customHeight="1">
      <c r="A172" s="813"/>
      <c r="B172" s="813"/>
      <c r="C172" s="575" t="s">
        <v>28</v>
      </c>
      <c r="D172" s="577" t="s">
        <v>30</v>
      </c>
      <c r="E172" s="35" t="s">
        <v>31</v>
      </c>
      <c r="F172" s="10" t="s">
        <v>19</v>
      </c>
      <c r="G172" s="16"/>
      <c r="H172" s="16"/>
      <c r="I172" s="22"/>
      <c r="J172" s="16"/>
      <c r="K172" s="16"/>
      <c r="L172" s="16"/>
      <c r="M172" s="16"/>
      <c r="N172" s="16"/>
      <c r="O172" s="16"/>
      <c r="P172" s="16"/>
      <c r="Q172" s="22"/>
      <c r="R172" s="16" t="str">
        <f>IF(R171&lt;2,"đạt ","ko đạt ")</f>
        <v xml:space="preserve">đạt </v>
      </c>
      <c r="S172" s="16"/>
      <c r="T172" s="22"/>
      <c r="U172" s="16"/>
      <c r="V172" s="27"/>
      <c r="W172" s="22"/>
    </row>
    <row r="173" spans="1:23" ht="19.5" customHeight="1">
      <c r="A173" s="813"/>
      <c r="B173" s="813"/>
      <c r="C173" s="697"/>
      <c r="D173" s="578"/>
      <c r="E173" s="36"/>
      <c r="F173" s="10" t="s">
        <v>13</v>
      </c>
      <c r="G173" s="16"/>
      <c r="H173" s="16"/>
      <c r="I173" s="22"/>
      <c r="J173" s="16"/>
      <c r="K173" s="16"/>
      <c r="L173" s="16"/>
      <c r="M173" s="16"/>
      <c r="N173" s="16"/>
      <c r="O173" s="16"/>
      <c r="P173" s="16"/>
      <c r="Q173" s="22"/>
      <c r="R173" s="16">
        <v>0</v>
      </c>
      <c r="S173" s="16"/>
      <c r="T173" s="22"/>
      <c r="U173" s="16"/>
      <c r="V173" s="27"/>
      <c r="W173" s="22"/>
    </row>
    <row r="174" spans="1:23" ht="19.5" customHeight="1">
      <c r="A174" s="813"/>
      <c r="B174" s="813"/>
      <c r="C174" s="697"/>
      <c r="D174" s="577" t="s">
        <v>24</v>
      </c>
      <c r="E174" s="37" t="s">
        <v>25</v>
      </c>
      <c r="F174" s="10" t="s">
        <v>19</v>
      </c>
      <c r="G174" s="20"/>
      <c r="H174" s="20"/>
      <c r="I174" s="22"/>
      <c r="J174" s="20"/>
      <c r="K174" s="20"/>
      <c r="L174" s="20"/>
      <c r="M174" s="20"/>
      <c r="N174" s="20"/>
      <c r="O174" s="20"/>
      <c r="P174" s="20"/>
      <c r="Q174" s="22"/>
      <c r="R174" s="20" t="str">
        <f>IF(R173&lt;2,"đạt ","ko đạt ")</f>
        <v xml:space="preserve">đạt </v>
      </c>
      <c r="S174" s="20"/>
      <c r="T174" s="22"/>
      <c r="U174" s="20"/>
      <c r="V174" s="28"/>
      <c r="W174" s="22"/>
    </row>
    <row r="175" spans="1:23" ht="19.5" customHeight="1">
      <c r="A175" s="814"/>
      <c r="B175" s="814"/>
      <c r="C175" s="576"/>
      <c r="D175" s="578"/>
      <c r="E175" s="36"/>
      <c r="F175" s="10" t="s">
        <v>13</v>
      </c>
      <c r="G175" s="21"/>
      <c r="H175" s="21"/>
      <c r="I175" s="22"/>
      <c r="J175" s="21"/>
      <c r="K175" s="21"/>
      <c r="L175" s="21"/>
      <c r="M175" s="21"/>
      <c r="N175" s="21"/>
      <c r="O175" s="21"/>
      <c r="P175" s="21"/>
      <c r="Q175" s="22"/>
      <c r="R175" s="21">
        <v>0</v>
      </c>
      <c r="S175" s="21"/>
      <c r="T175" s="22"/>
      <c r="U175" s="21"/>
      <c r="V175" s="29"/>
      <c r="W175" s="22"/>
    </row>
    <row r="176" spans="1:23" ht="14.25">
      <c r="A176" s="812">
        <v>18</v>
      </c>
      <c r="B176" s="812" t="s">
        <v>50</v>
      </c>
      <c r="C176" s="575" t="s">
        <v>17</v>
      </c>
      <c r="D176" s="577" t="s">
        <v>20</v>
      </c>
      <c r="E176" s="810" t="s">
        <v>21</v>
      </c>
      <c r="F176" s="10" t="s">
        <v>19</v>
      </c>
      <c r="G176" s="17"/>
      <c r="H176" s="17"/>
      <c r="I176" s="22"/>
      <c r="J176" s="17"/>
      <c r="K176" s="17"/>
      <c r="L176" s="17"/>
      <c r="M176" s="17"/>
      <c r="N176" s="17"/>
      <c r="O176" s="17"/>
      <c r="P176" s="17"/>
      <c r="Q176" s="22"/>
      <c r="R176" s="17" t="str">
        <f>IF(R175&lt;3, "đạt", "không đạt")</f>
        <v>đạt</v>
      </c>
      <c r="S176" s="17"/>
      <c r="T176" s="22"/>
      <c r="U176" s="17"/>
      <c r="V176" s="24"/>
      <c r="W176" s="22"/>
    </row>
    <row r="177" spans="1:23" ht="17.25" customHeight="1">
      <c r="A177" s="813"/>
      <c r="B177" s="813"/>
      <c r="C177" s="576"/>
      <c r="D177" s="578"/>
      <c r="E177" s="811"/>
      <c r="F177" s="10" t="s">
        <v>13</v>
      </c>
      <c r="G177" s="18"/>
      <c r="H177" s="18"/>
      <c r="I177" s="22"/>
      <c r="J177" s="18"/>
      <c r="K177" s="18"/>
      <c r="L177" s="18"/>
      <c r="M177" s="18"/>
      <c r="N177" s="18"/>
      <c r="O177" s="18"/>
      <c r="P177" s="18"/>
      <c r="Q177" s="22"/>
      <c r="R177" s="18"/>
      <c r="S177" s="18">
        <v>3</v>
      </c>
      <c r="T177" s="22"/>
      <c r="U177" s="18"/>
      <c r="V177" s="25"/>
      <c r="W177" s="22"/>
    </row>
    <row r="178" spans="1:23" ht="25.5" customHeight="1">
      <c r="A178" s="813"/>
      <c r="B178" s="813"/>
      <c r="C178" s="575" t="s">
        <v>18</v>
      </c>
      <c r="D178" s="577" t="s">
        <v>22</v>
      </c>
      <c r="E178" s="35" t="s">
        <v>23</v>
      </c>
      <c r="F178" s="10" t="s">
        <v>19</v>
      </c>
      <c r="G178" s="19"/>
      <c r="H178" s="19"/>
      <c r="I178" s="22"/>
      <c r="J178" s="19"/>
      <c r="K178" s="19"/>
      <c r="L178" s="19"/>
      <c r="M178" s="19"/>
      <c r="N178" s="19"/>
      <c r="O178" s="19"/>
      <c r="P178" s="19"/>
      <c r="Q178" s="22"/>
      <c r="R178" s="19"/>
      <c r="S178" s="19" t="str">
        <f>IF(S177&gt;1.5,"đạt ","ko đạt ")</f>
        <v xml:space="preserve">đạt </v>
      </c>
      <c r="T178" s="22"/>
      <c r="U178" s="19"/>
      <c r="V178" s="26"/>
      <c r="W178" s="22"/>
    </row>
    <row r="179" spans="1:23" ht="19.5" customHeight="1">
      <c r="A179" s="813"/>
      <c r="B179" s="813"/>
      <c r="C179" s="697"/>
      <c r="D179" s="578"/>
      <c r="E179" s="36"/>
      <c r="F179" s="10" t="s">
        <v>13</v>
      </c>
      <c r="G179" s="16"/>
      <c r="H179" s="16"/>
      <c r="I179" s="22"/>
      <c r="J179" s="16"/>
      <c r="K179" s="16"/>
      <c r="L179" s="16"/>
      <c r="M179" s="16"/>
      <c r="N179" s="16"/>
      <c r="O179" s="16"/>
      <c r="P179" s="16"/>
      <c r="Q179" s="22"/>
      <c r="R179" s="16"/>
      <c r="S179" s="16">
        <v>1</v>
      </c>
      <c r="T179" s="22"/>
      <c r="U179" s="16"/>
      <c r="V179" s="27"/>
      <c r="W179" s="22"/>
    </row>
    <row r="180" spans="1:23" ht="19.5" customHeight="1">
      <c r="A180" s="813"/>
      <c r="B180" s="813"/>
      <c r="C180" s="697"/>
      <c r="D180" s="577" t="s">
        <v>33</v>
      </c>
      <c r="E180" s="35" t="s">
        <v>32</v>
      </c>
      <c r="F180" s="10" t="s">
        <v>19</v>
      </c>
      <c r="G180" s="16"/>
      <c r="H180" s="16"/>
      <c r="I180" s="22"/>
      <c r="J180" s="16"/>
      <c r="K180" s="16"/>
      <c r="L180" s="16"/>
      <c r="M180" s="16"/>
      <c r="N180" s="16"/>
      <c r="O180" s="16"/>
      <c r="P180" s="16"/>
      <c r="Q180" s="22"/>
      <c r="R180" s="16"/>
      <c r="S180" s="16" t="str">
        <f>IF(S179=100%,"đạt ","ko đạt ")</f>
        <v xml:space="preserve">đạt </v>
      </c>
      <c r="T180" s="22"/>
      <c r="U180" s="16"/>
      <c r="V180" s="27"/>
      <c r="W180" s="22"/>
    </row>
    <row r="181" spans="1:23" ht="19.5" customHeight="1">
      <c r="A181" s="813"/>
      <c r="B181" s="813"/>
      <c r="C181" s="576"/>
      <c r="D181" s="578"/>
      <c r="E181" s="36"/>
      <c r="F181" s="11" t="s">
        <v>13</v>
      </c>
      <c r="G181" s="16"/>
      <c r="H181" s="21"/>
      <c r="I181" s="22"/>
      <c r="J181" s="21"/>
      <c r="K181" s="16"/>
      <c r="L181" s="16"/>
      <c r="M181" s="16"/>
      <c r="N181" s="21"/>
      <c r="O181" s="16"/>
      <c r="P181" s="21"/>
      <c r="Q181" s="22"/>
      <c r="R181" s="21"/>
      <c r="S181" s="16">
        <v>0</v>
      </c>
      <c r="T181" s="22"/>
      <c r="U181" s="21"/>
      <c r="V181" s="27"/>
      <c r="W181" s="22"/>
    </row>
    <row r="182" spans="1:23" ht="19.5" customHeight="1">
      <c r="A182" s="813"/>
      <c r="B182" s="813"/>
      <c r="C182" s="575" t="s">
        <v>28</v>
      </c>
      <c r="D182" s="577" t="s">
        <v>30</v>
      </c>
      <c r="E182" s="35" t="s">
        <v>31</v>
      </c>
      <c r="F182" s="10" t="s">
        <v>19</v>
      </c>
      <c r="G182" s="16"/>
      <c r="H182" s="16"/>
      <c r="I182" s="22"/>
      <c r="J182" s="16"/>
      <c r="K182" s="16"/>
      <c r="L182" s="16"/>
      <c r="M182" s="16"/>
      <c r="N182" s="16"/>
      <c r="O182" s="16"/>
      <c r="P182" s="16"/>
      <c r="Q182" s="22"/>
      <c r="R182" s="16"/>
      <c r="S182" s="16" t="str">
        <f>IF(S181&lt;2,"đạt ","ko đạt ")</f>
        <v xml:space="preserve">đạt </v>
      </c>
      <c r="T182" s="22"/>
      <c r="U182" s="16"/>
      <c r="V182" s="27"/>
      <c r="W182" s="22"/>
    </row>
    <row r="183" spans="1:23" ht="19.5" customHeight="1">
      <c r="A183" s="813"/>
      <c r="B183" s="813"/>
      <c r="C183" s="697"/>
      <c r="D183" s="578"/>
      <c r="E183" s="36"/>
      <c r="F183" s="10" t="s">
        <v>13</v>
      </c>
      <c r="G183" s="16"/>
      <c r="H183" s="16"/>
      <c r="I183" s="22"/>
      <c r="J183" s="16"/>
      <c r="K183" s="16"/>
      <c r="L183" s="16"/>
      <c r="M183" s="16"/>
      <c r="N183" s="16"/>
      <c r="O183" s="16"/>
      <c r="P183" s="16"/>
      <c r="Q183" s="22"/>
      <c r="R183" s="16"/>
      <c r="S183" s="16">
        <v>0</v>
      </c>
      <c r="T183" s="22"/>
      <c r="U183" s="16"/>
      <c r="V183" s="27"/>
      <c r="W183" s="22"/>
    </row>
    <row r="184" spans="1:23" ht="19.5" customHeight="1">
      <c r="A184" s="813"/>
      <c r="B184" s="813"/>
      <c r="C184" s="697"/>
      <c r="D184" s="577" t="s">
        <v>24</v>
      </c>
      <c r="E184" s="37" t="s">
        <v>25</v>
      </c>
      <c r="F184" s="10" t="s">
        <v>19</v>
      </c>
      <c r="G184" s="20"/>
      <c r="H184" s="20"/>
      <c r="I184" s="22"/>
      <c r="J184" s="20"/>
      <c r="K184" s="20"/>
      <c r="L184" s="20"/>
      <c r="M184" s="20"/>
      <c r="N184" s="20"/>
      <c r="O184" s="20"/>
      <c r="P184" s="20"/>
      <c r="Q184" s="22"/>
      <c r="R184" s="20"/>
      <c r="S184" s="20" t="str">
        <f>IF(S183&lt;2,"đạt ","ko đạt ")</f>
        <v xml:space="preserve">đạt </v>
      </c>
      <c r="T184" s="22"/>
      <c r="U184" s="20"/>
      <c r="V184" s="28"/>
      <c r="W184" s="22"/>
    </row>
    <row r="185" spans="1:23" ht="19.5" customHeight="1">
      <c r="A185" s="814"/>
      <c r="B185" s="814"/>
      <c r="C185" s="576"/>
      <c r="D185" s="578"/>
      <c r="E185" s="36"/>
      <c r="F185" s="10" t="s">
        <v>13</v>
      </c>
      <c r="G185" s="21"/>
      <c r="H185" s="21"/>
      <c r="I185" s="22"/>
      <c r="J185" s="21"/>
      <c r="K185" s="21"/>
      <c r="L185" s="21"/>
      <c r="M185" s="21"/>
      <c r="N185" s="21"/>
      <c r="O185" s="21"/>
      <c r="P185" s="21"/>
      <c r="Q185" s="22"/>
      <c r="R185" s="21"/>
      <c r="S185" s="21"/>
      <c r="T185" s="22"/>
      <c r="U185" s="21"/>
      <c r="V185" s="29"/>
      <c r="W185" s="22"/>
    </row>
    <row r="186" spans="1:23" ht="14.25">
      <c r="A186" s="812">
        <v>19</v>
      </c>
      <c r="B186" s="812" t="s">
        <v>50</v>
      </c>
      <c r="C186" s="575" t="s">
        <v>17</v>
      </c>
      <c r="D186" s="577" t="s">
        <v>20</v>
      </c>
      <c r="E186" s="810" t="s">
        <v>21</v>
      </c>
      <c r="F186" s="10" t="s">
        <v>19</v>
      </c>
      <c r="G186" s="17"/>
      <c r="H186" s="17"/>
      <c r="I186" s="22"/>
      <c r="J186" s="17"/>
      <c r="K186" s="17"/>
      <c r="L186" s="17"/>
      <c r="M186" s="17"/>
      <c r="N186" s="17"/>
      <c r="O186" s="17"/>
      <c r="P186" s="17"/>
      <c r="Q186" s="22"/>
      <c r="R186" s="17"/>
      <c r="S186" s="17">
        <v>3</v>
      </c>
      <c r="T186" s="22"/>
      <c r="U186" s="17"/>
      <c r="V186" s="24"/>
      <c r="W186" s="22"/>
    </row>
    <row r="187" spans="1:23" ht="17.25" customHeight="1">
      <c r="A187" s="813"/>
      <c r="B187" s="813"/>
      <c r="C187" s="576"/>
      <c r="D187" s="578"/>
      <c r="E187" s="811"/>
      <c r="F187" s="10" t="s">
        <v>13</v>
      </c>
      <c r="G187" s="18"/>
      <c r="H187" s="18"/>
      <c r="I187" s="22"/>
      <c r="J187" s="18"/>
      <c r="K187" s="18"/>
      <c r="L187" s="18"/>
      <c r="M187" s="18"/>
      <c r="N187" s="18"/>
      <c r="O187" s="18"/>
      <c r="P187" s="18"/>
      <c r="Q187" s="22"/>
      <c r="R187" s="18"/>
      <c r="S187" s="18" t="str">
        <f>IF(S186&gt;1.5,"đạt ","ko đạt ")</f>
        <v xml:space="preserve">đạt </v>
      </c>
      <c r="T187" s="22"/>
      <c r="U187" s="18"/>
      <c r="V187" s="25"/>
      <c r="W187" s="22"/>
    </row>
    <row r="188" spans="1:23" ht="25.5" customHeight="1">
      <c r="A188" s="813"/>
      <c r="B188" s="813"/>
      <c r="C188" s="575" t="s">
        <v>18</v>
      </c>
      <c r="D188" s="577" t="s">
        <v>22</v>
      </c>
      <c r="E188" s="35" t="s">
        <v>23</v>
      </c>
      <c r="F188" s="10" t="s">
        <v>19</v>
      </c>
      <c r="G188" s="19"/>
      <c r="H188" s="19"/>
      <c r="I188" s="22"/>
      <c r="J188" s="19"/>
      <c r="K188" s="19"/>
      <c r="L188" s="19"/>
      <c r="M188" s="19"/>
      <c r="N188" s="19"/>
      <c r="O188" s="19"/>
      <c r="P188" s="19"/>
      <c r="Q188" s="22"/>
      <c r="R188" s="19"/>
      <c r="S188" s="19">
        <v>1</v>
      </c>
      <c r="T188" s="22"/>
      <c r="U188" s="19"/>
      <c r="V188" s="26"/>
      <c r="W188" s="22"/>
    </row>
    <row r="189" spans="1:23" ht="19.5" customHeight="1">
      <c r="A189" s="813"/>
      <c r="B189" s="813"/>
      <c r="C189" s="697"/>
      <c r="D189" s="578"/>
      <c r="E189" s="36"/>
      <c r="F189" s="10" t="s">
        <v>13</v>
      </c>
      <c r="G189" s="16"/>
      <c r="H189" s="16"/>
      <c r="I189" s="22"/>
      <c r="J189" s="16"/>
      <c r="K189" s="16"/>
      <c r="L189" s="16"/>
      <c r="M189" s="16"/>
      <c r="N189" s="16"/>
      <c r="O189" s="16"/>
      <c r="P189" s="16"/>
      <c r="Q189" s="22"/>
      <c r="R189" s="16"/>
      <c r="S189" s="16" t="str">
        <f>IF(S188=100%,"đạt ","ko đạt ")</f>
        <v xml:space="preserve">đạt </v>
      </c>
      <c r="T189" s="22"/>
      <c r="U189" s="16"/>
      <c r="V189" s="27"/>
      <c r="W189" s="22"/>
    </row>
    <row r="190" spans="1:23" ht="19.5" customHeight="1">
      <c r="A190" s="813"/>
      <c r="B190" s="813"/>
      <c r="C190" s="697"/>
      <c r="D190" s="577" t="s">
        <v>33</v>
      </c>
      <c r="E190" s="35" t="s">
        <v>32</v>
      </c>
      <c r="F190" s="10" t="s">
        <v>19</v>
      </c>
      <c r="G190" s="16"/>
      <c r="H190" s="16"/>
      <c r="I190" s="22"/>
      <c r="J190" s="16"/>
      <c r="K190" s="16"/>
      <c r="L190" s="16"/>
      <c r="M190" s="16"/>
      <c r="N190" s="16"/>
      <c r="O190" s="16"/>
      <c r="P190" s="16"/>
      <c r="Q190" s="22"/>
      <c r="R190" s="16"/>
      <c r="S190" s="16">
        <v>0</v>
      </c>
      <c r="T190" s="22"/>
      <c r="U190" s="16"/>
      <c r="V190" s="27"/>
      <c r="W190" s="22"/>
    </row>
    <row r="191" spans="1:23" ht="19.5" customHeight="1">
      <c r="A191" s="813"/>
      <c r="B191" s="813"/>
      <c r="C191" s="576"/>
      <c r="D191" s="578"/>
      <c r="E191" s="36"/>
      <c r="F191" s="11" t="s">
        <v>13</v>
      </c>
      <c r="G191" s="16"/>
      <c r="H191" s="21"/>
      <c r="I191" s="22"/>
      <c r="J191" s="21"/>
      <c r="K191" s="16"/>
      <c r="L191" s="16"/>
      <c r="M191" s="16"/>
      <c r="N191" s="21"/>
      <c r="O191" s="16"/>
      <c r="P191" s="21"/>
      <c r="Q191" s="22"/>
      <c r="R191" s="21"/>
      <c r="S191" s="16" t="str">
        <f>IF(S190&lt;2,"đạt ","ko đạt ")</f>
        <v xml:space="preserve">đạt </v>
      </c>
      <c r="T191" s="22"/>
      <c r="U191" s="21"/>
      <c r="V191" s="27"/>
      <c r="W191" s="22"/>
    </row>
    <row r="192" spans="1:23" ht="19.5" customHeight="1">
      <c r="A192" s="813"/>
      <c r="B192" s="813"/>
      <c r="C192" s="575" t="s">
        <v>28</v>
      </c>
      <c r="D192" s="577" t="s">
        <v>30</v>
      </c>
      <c r="E192" s="35" t="s">
        <v>31</v>
      </c>
      <c r="F192" s="10" t="s">
        <v>19</v>
      </c>
      <c r="G192" s="16"/>
      <c r="H192" s="16"/>
      <c r="I192" s="22"/>
      <c r="J192" s="16"/>
      <c r="K192" s="16"/>
      <c r="L192" s="16"/>
      <c r="M192" s="16"/>
      <c r="N192" s="16"/>
      <c r="O192" s="16"/>
      <c r="P192" s="16"/>
      <c r="Q192" s="22"/>
      <c r="R192" s="16"/>
      <c r="S192" s="16">
        <v>0</v>
      </c>
      <c r="T192" s="22"/>
      <c r="U192" s="16"/>
      <c r="V192" s="27"/>
      <c r="W192" s="22"/>
    </row>
    <row r="193" spans="1:23" ht="19.5" customHeight="1">
      <c r="A193" s="813"/>
      <c r="B193" s="813"/>
      <c r="C193" s="697"/>
      <c r="D193" s="578"/>
      <c r="E193" s="36"/>
      <c r="F193" s="10" t="s">
        <v>13</v>
      </c>
      <c r="G193" s="16"/>
      <c r="H193" s="16"/>
      <c r="I193" s="22"/>
      <c r="J193" s="16"/>
      <c r="K193" s="16"/>
      <c r="L193" s="16"/>
      <c r="M193" s="16"/>
      <c r="N193" s="16"/>
      <c r="O193" s="16"/>
      <c r="P193" s="16"/>
      <c r="Q193" s="22"/>
      <c r="R193" s="16"/>
      <c r="S193" s="16" t="str">
        <f>IF(S192&lt;2,"đạt ","ko đạt ")</f>
        <v xml:space="preserve">đạt </v>
      </c>
      <c r="T193" s="22"/>
      <c r="U193" s="16"/>
      <c r="V193" s="27"/>
      <c r="W193" s="22"/>
    </row>
    <row r="194" spans="1:23" ht="19.5" customHeight="1">
      <c r="A194" s="813"/>
      <c r="B194" s="813"/>
      <c r="C194" s="697"/>
      <c r="D194" s="577" t="s">
        <v>24</v>
      </c>
      <c r="E194" s="37" t="s">
        <v>25</v>
      </c>
      <c r="F194" s="10" t="s">
        <v>19</v>
      </c>
      <c r="G194" s="20"/>
      <c r="H194" s="20"/>
      <c r="I194" s="22"/>
      <c r="J194" s="20"/>
      <c r="K194" s="20"/>
      <c r="L194" s="20"/>
      <c r="M194" s="20"/>
      <c r="N194" s="20"/>
      <c r="O194" s="20"/>
      <c r="P194" s="20"/>
      <c r="Q194" s="22"/>
      <c r="R194" s="20"/>
      <c r="S194" s="20">
        <v>0</v>
      </c>
      <c r="T194" s="22"/>
      <c r="U194" s="20"/>
      <c r="V194" s="28"/>
      <c r="W194" s="22"/>
    </row>
    <row r="195" spans="1:23" ht="19.5" customHeight="1">
      <c r="A195" s="814"/>
      <c r="B195" s="814"/>
      <c r="C195" s="576"/>
      <c r="D195" s="578"/>
      <c r="E195" s="36"/>
      <c r="F195" s="10" t="s">
        <v>13</v>
      </c>
      <c r="G195" s="21"/>
      <c r="H195" s="21"/>
      <c r="I195" s="22"/>
      <c r="J195" s="21"/>
      <c r="K195" s="21"/>
      <c r="L195" s="21"/>
      <c r="M195" s="21"/>
      <c r="N195" s="21"/>
      <c r="O195" s="21"/>
      <c r="P195" s="21"/>
      <c r="Q195" s="22"/>
      <c r="R195" s="21"/>
      <c r="S195" s="21" t="str">
        <f>IF(S194&lt;3, "đạt", "không đạt")</f>
        <v>đạt</v>
      </c>
      <c r="T195" s="22"/>
      <c r="U195" s="21"/>
      <c r="V195" s="29"/>
      <c r="W195" s="22"/>
    </row>
    <row r="196" spans="1:23" s="38" customFormat="1" ht="26.25" customHeight="1">
      <c r="B196" s="519" t="s">
        <v>63</v>
      </c>
      <c r="C196" s="519"/>
      <c r="D196" s="519"/>
      <c r="L196" s="39"/>
      <c r="M196" s="39"/>
      <c r="P196" s="519" t="s">
        <v>63</v>
      </c>
      <c r="Q196" s="519"/>
      <c r="R196" s="519"/>
      <c r="S196" s="519"/>
      <c r="T196" s="519"/>
    </row>
    <row r="197" spans="1:23" s="38" customFormat="1" ht="22.5" customHeight="1">
      <c r="B197" s="520" t="s">
        <v>29</v>
      </c>
      <c r="C197" s="520"/>
      <c r="D197" s="520"/>
      <c r="L197" s="39"/>
      <c r="M197" s="39"/>
      <c r="P197" s="520" t="s">
        <v>64</v>
      </c>
      <c r="Q197" s="520"/>
      <c r="R197" s="520"/>
      <c r="S197" s="520"/>
      <c r="T197" s="520"/>
    </row>
    <row r="198" spans="1:23" s="38" customFormat="1" ht="12" customHeight="1">
      <c r="B198" s="40"/>
      <c r="C198" s="40"/>
      <c r="D198" s="40"/>
      <c r="L198" s="39"/>
      <c r="M198" s="39"/>
      <c r="P198" s="42"/>
      <c r="Q198" s="43"/>
      <c r="R198" s="41"/>
      <c r="S198" s="41"/>
      <c r="T198" s="41"/>
    </row>
    <row r="199" spans="1:23" s="38" customFormat="1" ht="43.5" customHeight="1">
      <c r="B199" s="41"/>
      <c r="C199" s="41"/>
      <c r="D199" s="41"/>
      <c r="L199" s="39"/>
      <c r="M199" s="39"/>
      <c r="P199" s="41"/>
      <c r="Q199" s="41"/>
      <c r="R199" s="41"/>
      <c r="S199" s="41"/>
      <c r="T199" s="41"/>
    </row>
    <row r="200" spans="1:23" s="38" customFormat="1" ht="14.25" customHeight="1">
      <c r="B200" s="41"/>
      <c r="C200" s="41"/>
      <c r="D200" s="41"/>
      <c r="L200" s="39"/>
      <c r="M200" s="39"/>
      <c r="P200" s="41"/>
      <c r="Q200" s="41"/>
      <c r="R200" s="41"/>
      <c r="S200" s="41"/>
      <c r="T200" s="41"/>
    </row>
    <row r="201" spans="1:23" ht="15.75">
      <c r="B201" s="521" t="s">
        <v>26</v>
      </c>
      <c r="C201" s="521"/>
      <c r="D201" s="521"/>
      <c r="P201" s="521" t="s">
        <v>1</v>
      </c>
      <c r="Q201" s="521"/>
      <c r="R201" s="521"/>
      <c r="S201" s="521"/>
      <c r="T201" s="521"/>
    </row>
    <row r="202" spans="1:23" ht="14.25" customHeight="1">
      <c r="B202" s="41"/>
      <c r="C202" s="41"/>
      <c r="D202" s="41"/>
    </row>
  </sheetData>
  <mergeCells count="221">
    <mergeCell ref="B86:B95"/>
    <mergeCell ref="C86:C87"/>
    <mergeCell ref="D86:D87"/>
    <mergeCell ref="C88:C91"/>
    <mergeCell ref="D34:D35"/>
    <mergeCell ref="C12:C15"/>
    <mergeCell ref="D16:D17"/>
    <mergeCell ref="C18:C21"/>
    <mergeCell ref="D18:D19"/>
    <mergeCell ref="D20:D21"/>
    <mergeCell ref="C26:C27"/>
    <mergeCell ref="D26:D27"/>
    <mergeCell ref="C28:C31"/>
    <mergeCell ref="D28:D29"/>
    <mergeCell ref="D30:D31"/>
    <mergeCell ref="D88:D89"/>
    <mergeCell ref="D90:D91"/>
    <mergeCell ref="C92:C95"/>
    <mergeCell ref="D92:D93"/>
    <mergeCell ref="D94:D95"/>
    <mergeCell ref="C76:C77"/>
    <mergeCell ref="D76:D77"/>
    <mergeCell ref="C78:C81"/>
    <mergeCell ref="D78:D79"/>
    <mergeCell ref="A186:A195"/>
    <mergeCell ref="B186:B195"/>
    <mergeCell ref="C186:C187"/>
    <mergeCell ref="D186:D187"/>
    <mergeCell ref="C188:C191"/>
    <mergeCell ref="D188:D189"/>
    <mergeCell ref="D190:D191"/>
    <mergeCell ref="C192:C195"/>
    <mergeCell ref="D192:D193"/>
    <mergeCell ref="D194:D195"/>
    <mergeCell ref="A176:A185"/>
    <mergeCell ref="B176:B185"/>
    <mergeCell ref="C176:C177"/>
    <mergeCell ref="D176:D177"/>
    <mergeCell ref="C178:C181"/>
    <mergeCell ref="D178:D179"/>
    <mergeCell ref="D180:D181"/>
    <mergeCell ref="C182:C185"/>
    <mergeCell ref="D182:D183"/>
    <mergeCell ref="D184:D185"/>
    <mergeCell ref="A166:A175"/>
    <mergeCell ref="B166:B175"/>
    <mergeCell ref="C166:C167"/>
    <mergeCell ref="D166:D167"/>
    <mergeCell ref="C168:C171"/>
    <mergeCell ref="D168:D169"/>
    <mergeCell ref="D170:D171"/>
    <mergeCell ref="C172:C175"/>
    <mergeCell ref="D172:D173"/>
    <mergeCell ref="D174:D175"/>
    <mergeCell ref="A156:A165"/>
    <mergeCell ref="B156:B165"/>
    <mergeCell ref="C156:C157"/>
    <mergeCell ref="D156:D157"/>
    <mergeCell ref="C158:C161"/>
    <mergeCell ref="D158:D159"/>
    <mergeCell ref="D160:D161"/>
    <mergeCell ref="C162:C165"/>
    <mergeCell ref="D162:D163"/>
    <mergeCell ref="D164:D165"/>
    <mergeCell ref="D80:D81"/>
    <mergeCell ref="D82:D83"/>
    <mergeCell ref="D84:D85"/>
    <mergeCell ref="B76:B85"/>
    <mergeCell ref="C82:C85"/>
    <mergeCell ref="B56:B65"/>
    <mergeCell ref="C62:C65"/>
    <mergeCell ref="D62:D63"/>
    <mergeCell ref="D64:D65"/>
    <mergeCell ref="C56:C57"/>
    <mergeCell ref="D56:D57"/>
    <mergeCell ref="C58:C61"/>
    <mergeCell ref="D58:D59"/>
    <mergeCell ref="D60:D61"/>
    <mergeCell ref="B66:B75"/>
    <mergeCell ref="C66:C67"/>
    <mergeCell ref="D66:D67"/>
    <mergeCell ref="C68:C71"/>
    <mergeCell ref="D68:D69"/>
    <mergeCell ref="D70:D71"/>
    <mergeCell ref="C72:C75"/>
    <mergeCell ref="D72:D73"/>
    <mergeCell ref="D74:D75"/>
    <mergeCell ref="B46:B55"/>
    <mergeCell ref="C46:C47"/>
    <mergeCell ref="D46:D47"/>
    <mergeCell ref="C48:C51"/>
    <mergeCell ref="D48:D49"/>
    <mergeCell ref="D50:D51"/>
    <mergeCell ref="C52:C55"/>
    <mergeCell ref="D52:D53"/>
    <mergeCell ref="D54:D55"/>
    <mergeCell ref="B36:B45"/>
    <mergeCell ref="C42:C45"/>
    <mergeCell ref="D42:D43"/>
    <mergeCell ref="D44:D45"/>
    <mergeCell ref="C36:C37"/>
    <mergeCell ref="D36:D37"/>
    <mergeCell ref="C38:C41"/>
    <mergeCell ref="D38:D39"/>
    <mergeCell ref="D40:D41"/>
    <mergeCell ref="B26:B35"/>
    <mergeCell ref="R2:S2"/>
    <mergeCell ref="C16:C17"/>
    <mergeCell ref="A4:A5"/>
    <mergeCell ref="B4:B5"/>
    <mergeCell ref="C4:C5"/>
    <mergeCell ref="D4:D5"/>
    <mergeCell ref="E4:E5"/>
    <mergeCell ref="B6:B15"/>
    <mergeCell ref="D6:D7"/>
    <mergeCell ref="D8:D9"/>
    <mergeCell ref="A6:A15"/>
    <mergeCell ref="A16:A25"/>
    <mergeCell ref="B16:B25"/>
    <mergeCell ref="D22:D23"/>
    <mergeCell ref="C22:C25"/>
    <mergeCell ref="D24:D25"/>
    <mergeCell ref="C6:C7"/>
    <mergeCell ref="C8:C11"/>
    <mergeCell ref="D10:D11"/>
    <mergeCell ref="D12:D13"/>
    <mergeCell ref="D14:D15"/>
    <mergeCell ref="C32:C35"/>
    <mergeCell ref="D32:D33"/>
    <mergeCell ref="D150:D151"/>
    <mergeCell ref="C152:C155"/>
    <mergeCell ref="D152:D153"/>
    <mergeCell ref="D154:D155"/>
    <mergeCell ref="B96:B105"/>
    <mergeCell ref="C96:C97"/>
    <mergeCell ref="D96:D97"/>
    <mergeCell ref="C98:C101"/>
    <mergeCell ref="D98:D99"/>
    <mergeCell ref="D100:D101"/>
    <mergeCell ref="C102:C105"/>
    <mergeCell ref="D102:D103"/>
    <mergeCell ref="D104:D105"/>
    <mergeCell ref="C122:C125"/>
    <mergeCell ref="D122:D123"/>
    <mergeCell ref="D124:D125"/>
    <mergeCell ref="C106:C107"/>
    <mergeCell ref="D106:D107"/>
    <mergeCell ref="C108:C111"/>
    <mergeCell ref="D108:D109"/>
    <mergeCell ref="B146:B155"/>
    <mergeCell ref="D110:D111"/>
    <mergeCell ref="C112:C115"/>
    <mergeCell ref="D112:D113"/>
    <mergeCell ref="D114:D115"/>
    <mergeCell ref="B106:B115"/>
    <mergeCell ref="B116:B125"/>
    <mergeCell ref="B126:B135"/>
    <mergeCell ref="C126:C127"/>
    <mergeCell ref="D126:D127"/>
    <mergeCell ref="C128:C131"/>
    <mergeCell ref="D128:D129"/>
    <mergeCell ref="D130:D131"/>
    <mergeCell ref="C132:C135"/>
    <mergeCell ref="D132:D133"/>
    <mergeCell ref="D134:D135"/>
    <mergeCell ref="C116:C117"/>
    <mergeCell ref="D116:D117"/>
    <mergeCell ref="C118:C121"/>
    <mergeCell ref="D118:D119"/>
    <mergeCell ref="D120:D121"/>
    <mergeCell ref="A26:A35"/>
    <mergeCell ref="A36:A45"/>
    <mergeCell ref="A46:A55"/>
    <mergeCell ref="A56:A65"/>
    <mergeCell ref="A66:A75"/>
    <mergeCell ref="A76:A85"/>
    <mergeCell ref="A86:A95"/>
    <mergeCell ref="A96:A105"/>
    <mergeCell ref="A106:A115"/>
    <mergeCell ref="B196:D196"/>
    <mergeCell ref="B197:D197"/>
    <mergeCell ref="B201:D201"/>
    <mergeCell ref="P196:T196"/>
    <mergeCell ref="P197:T197"/>
    <mergeCell ref="P201:T201"/>
    <mergeCell ref="E186:E187"/>
    <mergeCell ref="A116:A125"/>
    <mergeCell ref="A126:A135"/>
    <mergeCell ref="A136:A145"/>
    <mergeCell ref="A146:A155"/>
    <mergeCell ref="B136:B145"/>
    <mergeCell ref="C136:C137"/>
    <mergeCell ref="D136:D137"/>
    <mergeCell ref="C138:C141"/>
    <mergeCell ref="D138:D139"/>
    <mergeCell ref="D140:D141"/>
    <mergeCell ref="C142:C145"/>
    <mergeCell ref="D142:D143"/>
    <mergeCell ref="D144:D145"/>
    <mergeCell ref="C146:C147"/>
    <mergeCell ref="D146:D147"/>
    <mergeCell ref="C148:C151"/>
    <mergeCell ref="D148:D149"/>
    <mergeCell ref="E176:E177"/>
    <mergeCell ref="E6:E7"/>
    <mergeCell ref="E46:E47"/>
    <mergeCell ref="E16:E17"/>
    <mergeCell ref="E26:E27"/>
    <mergeCell ref="E36:E37"/>
    <mergeCell ref="E56:E57"/>
    <mergeCell ref="E66:E67"/>
    <mergeCell ref="E76:E77"/>
    <mergeCell ref="E86:E87"/>
    <mergeCell ref="E96:E97"/>
    <mergeCell ref="E106:E107"/>
    <mergeCell ref="E116:E117"/>
    <mergeCell ref="E126:E127"/>
    <mergeCell ref="E136:E137"/>
    <mergeCell ref="E146:E147"/>
    <mergeCell ref="E156:E157"/>
    <mergeCell ref="E166:E167"/>
  </mergeCells>
  <conditionalFormatting sqref="L4:U5 N202:S203 U196:V203 G196:K203 N196:O201">
    <cfRule type="cellIs" dxfId="383" priority="3477" stopIfTrue="1" operator="greaterThan">
      <formula>"ko đạt"</formula>
    </cfRule>
  </conditionalFormatting>
  <conditionalFormatting sqref="G4:M5">
    <cfRule type="cellIs" dxfId="382" priority="3260" stopIfTrue="1" operator="greaterThan">
      <formula>"ko đạt"</formula>
    </cfRule>
  </conditionalFormatting>
  <conditionalFormatting sqref="L191:M191">
    <cfRule type="cellIs" dxfId="381" priority="335" stopIfTrue="1" operator="greaterThan">
      <formula>"ko đạt"</formula>
    </cfRule>
  </conditionalFormatting>
  <conditionalFormatting sqref="N186:O187 N194:O195">
    <cfRule type="cellIs" dxfId="380" priority="334" stopIfTrue="1" operator="greaterThan">
      <formula>"ko đạt"</formula>
    </cfRule>
  </conditionalFormatting>
  <conditionalFormatting sqref="N189:N190 O193 N192:N193">
    <cfRule type="cellIs" dxfId="379" priority="333" stopIfTrue="1" operator="greaterThan">
      <formula>"ko đạt"</formula>
    </cfRule>
  </conditionalFormatting>
  <conditionalFormatting sqref="I191">
    <cfRule type="cellIs" dxfId="378" priority="278" stopIfTrue="1" operator="greaterThan">
      <formula>"ko đạt"</formula>
    </cfRule>
  </conditionalFormatting>
  <conditionalFormatting sqref="P189:P190 Q193 P192:P193">
    <cfRule type="cellIs" dxfId="377" priority="329" stopIfTrue="1" operator="greaterThan">
      <formula>"ko đạt"</formula>
    </cfRule>
  </conditionalFormatting>
  <conditionalFormatting sqref="Q189:Q190 Q192">
    <cfRule type="cellIs" dxfId="376" priority="328" stopIfTrue="1" operator="greaterThan">
      <formula>"ko đạt"</formula>
    </cfRule>
  </conditionalFormatting>
  <conditionalFormatting sqref="P191:Q191">
    <cfRule type="cellIs" dxfId="375" priority="327" stopIfTrue="1" operator="greaterThan">
      <formula>"ko đạt"</formula>
    </cfRule>
  </conditionalFormatting>
  <conditionalFormatting sqref="R189:R190 S193 R192:R193">
    <cfRule type="cellIs" dxfId="374" priority="325" stopIfTrue="1" operator="greaterThan">
      <formula>"ko đạt"</formula>
    </cfRule>
  </conditionalFormatting>
  <conditionalFormatting sqref="S189:S190 S192">
    <cfRule type="cellIs" dxfId="373" priority="324" stopIfTrue="1" operator="greaterThan">
      <formula>"ko đạt"</formula>
    </cfRule>
  </conditionalFormatting>
  <conditionalFormatting sqref="S191:T191">
    <cfRule type="cellIs" dxfId="372" priority="371" stopIfTrue="1" operator="greaterThan">
      <formula>"ko đạt"</formula>
    </cfRule>
  </conditionalFormatting>
  <conditionalFormatting sqref="U186:V187 U194:V195">
    <cfRule type="cellIs" dxfId="371" priority="370" stopIfTrue="1" operator="greaterThan">
      <formula>"ko đạt"</formula>
    </cfRule>
  </conditionalFormatting>
  <conditionalFormatting sqref="U189:U190 V193 U192:U193">
    <cfRule type="cellIs" dxfId="370" priority="369" stopIfTrue="1" operator="greaterThan">
      <formula>"ko đạt"</formula>
    </cfRule>
  </conditionalFormatting>
  <conditionalFormatting sqref="V189:V190 V192">
    <cfRule type="cellIs" dxfId="369" priority="368" stopIfTrue="1" operator="greaterThan">
      <formula>"ko đạt"</formula>
    </cfRule>
  </conditionalFormatting>
  <conditionalFormatting sqref="P189:P190">
    <cfRule type="cellIs" dxfId="368" priority="319" stopIfTrue="1" operator="greaterThan">
      <formula>"ko đạt"</formula>
    </cfRule>
  </conditionalFormatting>
  <conditionalFormatting sqref="P192">
    <cfRule type="cellIs" dxfId="367" priority="317" stopIfTrue="1" operator="greaterThan">
      <formula>"ko đạt"</formula>
    </cfRule>
  </conditionalFormatting>
  <conditionalFormatting sqref="O191:P191">
    <cfRule type="cellIs" dxfId="366" priority="316" stopIfTrue="1" operator="greaterThan">
      <formula>"ko đạt"</formula>
    </cfRule>
  </conditionalFormatting>
  <conditionalFormatting sqref="Q186:R186 Q187">
    <cfRule type="cellIs" dxfId="365" priority="314" stopIfTrue="1" operator="greaterThan">
      <formula>"ko đạt"</formula>
    </cfRule>
  </conditionalFormatting>
  <conditionalFormatting sqref="Q189:Q190">
    <cfRule type="cellIs" dxfId="364" priority="313" stopIfTrue="1" operator="greaterThan">
      <formula>"ko đạt"</formula>
    </cfRule>
  </conditionalFormatting>
  <conditionalFormatting sqref="Q192:Q193">
    <cfRule type="cellIs" dxfId="363" priority="312" stopIfTrue="1" operator="greaterThan">
      <formula>"ko đạt"</formula>
    </cfRule>
  </conditionalFormatting>
  <conditionalFormatting sqref="Q191">
    <cfRule type="cellIs" dxfId="362" priority="311" stopIfTrue="1" operator="greaterThan">
      <formula>"ko đạt"</formula>
    </cfRule>
  </conditionalFormatting>
  <conditionalFormatting sqref="S186:S187">
    <cfRule type="cellIs" dxfId="361" priority="309" stopIfTrue="1" operator="greaterThan">
      <formula>"ko đạt"</formula>
    </cfRule>
  </conditionalFormatting>
  <conditionalFormatting sqref="S189:S190">
    <cfRule type="cellIs" dxfId="360" priority="308" stopIfTrue="1" operator="greaterThan">
      <formula>"ko đạt"</formula>
    </cfRule>
  </conditionalFormatting>
  <conditionalFormatting sqref="S192:S193">
    <cfRule type="cellIs" dxfId="359" priority="307" stopIfTrue="1" operator="greaterThan">
      <formula>"ko đạt"</formula>
    </cfRule>
  </conditionalFormatting>
  <conditionalFormatting sqref="S191">
    <cfRule type="cellIs" dxfId="358" priority="306" stopIfTrue="1" operator="greaterThan">
      <formula>"ko đạt"</formula>
    </cfRule>
  </conditionalFormatting>
  <conditionalFormatting sqref="U194:U195">
    <cfRule type="cellIs" dxfId="357" priority="305" stopIfTrue="1" operator="greaterThan">
      <formula>"ko đạt"</formula>
    </cfRule>
  </conditionalFormatting>
  <conditionalFormatting sqref="U191">
    <cfRule type="cellIs" dxfId="356" priority="301" stopIfTrue="1" operator="greaterThan">
      <formula>"ko đạt"</formula>
    </cfRule>
  </conditionalFormatting>
  <conditionalFormatting sqref="R187">
    <cfRule type="cellIs" dxfId="355" priority="300" stopIfTrue="1" operator="greaterThan">
      <formula>"ko đạt"</formula>
    </cfRule>
  </conditionalFormatting>
  <conditionalFormatting sqref="G191">
    <cfRule type="cellIs" dxfId="354" priority="347" stopIfTrue="1" operator="greaterThan">
      <formula>"ko đạt"</formula>
    </cfRule>
  </conditionalFormatting>
  <conditionalFormatting sqref="H186:I187 H194:I195">
    <cfRule type="cellIs" dxfId="353" priority="346" stopIfTrue="1" operator="greaterThan">
      <formula>"ko đạt"</formula>
    </cfRule>
  </conditionalFormatting>
  <conditionalFormatting sqref="H189:H190 I193 H192:H193">
    <cfRule type="cellIs" dxfId="352" priority="345" stopIfTrue="1" operator="greaterThan">
      <formula>"ko đạt"</formula>
    </cfRule>
  </conditionalFormatting>
  <conditionalFormatting sqref="I189:I190 I192">
    <cfRule type="cellIs" dxfId="351" priority="344" stopIfTrue="1" operator="greaterThan">
      <formula>"ko đạt"</formula>
    </cfRule>
  </conditionalFormatting>
  <conditionalFormatting sqref="H191:I191">
    <cfRule type="cellIs" dxfId="350" priority="343" stopIfTrue="1" operator="greaterThan">
      <formula>"ko đạt"</formula>
    </cfRule>
  </conditionalFormatting>
  <conditionalFormatting sqref="J186:K187 J194:K195">
    <cfRule type="cellIs" dxfId="349" priority="342" stopIfTrue="1" operator="greaterThan">
      <formula>"ko đạt"</formula>
    </cfRule>
  </conditionalFormatting>
  <conditionalFormatting sqref="J189:J190 K193 J192:J193">
    <cfRule type="cellIs" dxfId="348" priority="341" stopIfTrue="1" operator="greaterThan">
      <formula>"ko đạt"</formula>
    </cfRule>
  </conditionalFormatting>
  <conditionalFormatting sqref="K189:K190 K192">
    <cfRule type="cellIs" dxfId="347" priority="340" stopIfTrue="1" operator="greaterThan">
      <formula>"ko đạt"</formula>
    </cfRule>
  </conditionalFormatting>
  <conditionalFormatting sqref="J191:K191">
    <cfRule type="cellIs" dxfId="346" priority="339" stopIfTrue="1" operator="greaterThan">
      <formula>"ko đạt"</formula>
    </cfRule>
  </conditionalFormatting>
  <conditionalFormatting sqref="L186:M187 L194:M195">
    <cfRule type="cellIs" dxfId="345" priority="338" stopIfTrue="1" operator="greaterThan">
      <formula>"ko đạt"</formula>
    </cfRule>
  </conditionalFormatting>
  <conditionalFormatting sqref="G189:G190">
    <cfRule type="cellIs" dxfId="344" priority="287" stopIfTrue="1" operator="greaterThan">
      <formula>"ko đạt"</formula>
    </cfRule>
  </conditionalFormatting>
  <conditionalFormatting sqref="H189:H190">
    <cfRule type="cellIs" dxfId="343" priority="286" stopIfTrue="1" operator="greaterThan">
      <formula>"ko đạt"</formula>
    </cfRule>
  </conditionalFormatting>
  <conditionalFormatting sqref="G192:G193 H193">
    <cfRule type="cellIs" dxfId="342" priority="285" stopIfTrue="1" operator="greaterThan">
      <formula>"ko đạt"</formula>
    </cfRule>
  </conditionalFormatting>
  <conditionalFormatting sqref="O189:O190 O192">
    <cfRule type="cellIs" dxfId="341" priority="332" stopIfTrue="1" operator="greaterThan">
      <formula>"ko đạt"</formula>
    </cfRule>
  </conditionalFormatting>
  <conditionalFormatting sqref="N191:O191">
    <cfRule type="cellIs" dxfId="340" priority="331" stopIfTrue="1" operator="greaterThan">
      <formula>"ko đạt"</formula>
    </cfRule>
  </conditionalFormatting>
  <conditionalFormatting sqref="P186:Q187 P194:Q195">
    <cfRule type="cellIs" dxfId="339" priority="330" stopIfTrue="1" operator="greaterThan">
      <formula>"ko đạt"</formula>
    </cfRule>
  </conditionalFormatting>
  <conditionalFormatting sqref="U186:U187">
    <cfRule type="cellIs" dxfId="338" priority="304" stopIfTrue="1" operator="greaterThan">
      <formula>"ko đạt"</formula>
    </cfRule>
  </conditionalFormatting>
  <conditionalFormatting sqref="U189:U190">
    <cfRule type="cellIs" dxfId="337" priority="303" stopIfTrue="1" operator="greaterThan">
      <formula>"ko đạt"</formula>
    </cfRule>
  </conditionalFormatting>
  <conditionalFormatting sqref="R191:S191">
    <cfRule type="cellIs" dxfId="336" priority="323" stopIfTrue="1" operator="greaterThan">
      <formula>"ko đạt"</formula>
    </cfRule>
  </conditionalFormatting>
  <conditionalFormatting sqref="O186:P187">
    <cfRule type="cellIs" dxfId="335" priority="321" stopIfTrue="1" operator="greaterThan">
      <formula>"ko đạt"</formula>
    </cfRule>
  </conditionalFormatting>
  <conditionalFormatting sqref="O189:O190">
    <cfRule type="cellIs" dxfId="334" priority="320" stopIfTrue="1" operator="greaterThan">
      <formula>"ko đạt"</formula>
    </cfRule>
  </conditionalFormatting>
  <conditionalFormatting sqref="V186">
    <cfRule type="cellIs" dxfId="333" priority="295" stopIfTrue="1" operator="greaterThan">
      <formula>"ko đạt"</formula>
    </cfRule>
  </conditionalFormatting>
  <conditionalFormatting sqref="O192:O193 P193">
    <cfRule type="cellIs" dxfId="332" priority="318" stopIfTrue="1" operator="greaterThan">
      <formula>"ko đạt"</formula>
    </cfRule>
  </conditionalFormatting>
  <conditionalFormatting sqref="V189:V190">
    <cfRule type="cellIs" dxfId="331" priority="293" stopIfTrue="1" operator="greaterThan">
      <formula>"ko đạt"</formula>
    </cfRule>
  </conditionalFormatting>
  <conditionalFormatting sqref="Q194:Q195">
    <cfRule type="cellIs" dxfId="330" priority="315" stopIfTrue="1" operator="greaterThan">
      <formula>"ko đạt"</formula>
    </cfRule>
  </conditionalFormatting>
  <conditionalFormatting sqref="V192:V193">
    <cfRule type="cellIs" dxfId="329" priority="290" stopIfTrue="1" operator="greaterThan">
      <formula>"ko đạt"</formula>
    </cfRule>
  </conditionalFormatting>
  <conditionalFormatting sqref="G194:H195">
    <cfRule type="cellIs" dxfId="328" priority="289" stopIfTrue="1" operator="greaterThan">
      <formula>"ko đạt"</formula>
    </cfRule>
  </conditionalFormatting>
  <conditionalFormatting sqref="G186:H187">
    <cfRule type="cellIs" dxfId="327" priority="288" stopIfTrue="1" operator="greaterThan">
      <formula>"ko đạt"</formula>
    </cfRule>
  </conditionalFormatting>
  <conditionalFormatting sqref="G191:H191">
    <cfRule type="cellIs" dxfId="326" priority="283" stopIfTrue="1" operator="greaterThan">
      <formula>"ko đạt"</formula>
    </cfRule>
  </conditionalFormatting>
  <conditionalFormatting sqref="I194:I195">
    <cfRule type="cellIs" dxfId="325" priority="282" stopIfTrue="1" operator="greaterThan">
      <formula>"ko đạt"</formula>
    </cfRule>
  </conditionalFormatting>
  <conditionalFormatting sqref="I186:J186 I187">
    <cfRule type="cellIs" dxfId="324" priority="281" stopIfTrue="1" operator="greaterThan">
      <formula>"ko đạt"</formula>
    </cfRule>
  </conditionalFormatting>
  <conditionalFormatting sqref="U192:U193">
    <cfRule type="cellIs" dxfId="323" priority="302" stopIfTrue="1" operator="greaterThan">
      <formula>"ko đạt"</formula>
    </cfRule>
  </conditionalFormatting>
  <conditionalFormatting sqref="K186:K187">
    <cfRule type="cellIs" dxfId="322" priority="276" stopIfTrue="1" operator="greaterThan">
      <formula>"ko đạt"</formula>
    </cfRule>
  </conditionalFormatting>
  <conditionalFormatting sqref="R189:R190">
    <cfRule type="cellIs" dxfId="321" priority="299" stopIfTrue="1" operator="greaterThan">
      <formula>"ko đạt"</formula>
    </cfRule>
  </conditionalFormatting>
  <conditionalFormatting sqref="R191">
    <cfRule type="cellIs" dxfId="320" priority="298" stopIfTrue="1" operator="greaterThan">
      <formula>"ko đạt"</formula>
    </cfRule>
  </conditionalFormatting>
  <conditionalFormatting sqref="R194:R195">
    <cfRule type="cellIs" dxfId="319" priority="297" stopIfTrue="1" operator="greaterThan">
      <formula>"ko đạt"</formula>
    </cfRule>
  </conditionalFormatting>
  <conditionalFormatting sqref="R192:R193">
    <cfRule type="cellIs" dxfId="318" priority="296" stopIfTrue="1" operator="greaterThan">
      <formula>"ko đạt"</formula>
    </cfRule>
  </conditionalFormatting>
  <conditionalFormatting sqref="V187">
    <cfRule type="cellIs" dxfId="317" priority="294" stopIfTrue="1" operator="greaterThan">
      <formula>"ko đạt"</formula>
    </cfRule>
  </conditionalFormatting>
  <conditionalFormatting sqref="V191">
    <cfRule type="cellIs" dxfId="316" priority="292" stopIfTrue="1" operator="greaterThan">
      <formula>"ko đạt"</formula>
    </cfRule>
  </conditionalFormatting>
  <conditionalFormatting sqref="V194:V195">
    <cfRule type="cellIs" dxfId="315" priority="291" stopIfTrue="1" operator="greaterThan">
      <formula>"ko đạt"</formula>
    </cfRule>
  </conditionalFormatting>
  <conditionalFormatting sqref="N194:N195">
    <cfRule type="cellIs" dxfId="314" priority="263" stopIfTrue="1" operator="greaterThan">
      <formula>"ko đạt"</formula>
    </cfRule>
  </conditionalFormatting>
  <conditionalFormatting sqref="N192:N193">
    <cfRule type="cellIs" dxfId="313" priority="262" stopIfTrue="1" operator="greaterThan">
      <formula>"ko đạt"</formula>
    </cfRule>
  </conditionalFormatting>
  <conditionalFormatting sqref="G186">
    <cfRule type="cellIs" dxfId="312" priority="261" stopIfTrue="1" operator="greaterThan">
      <formula>"ko đạt"</formula>
    </cfRule>
  </conditionalFormatting>
  <conditionalFormatting sqref="I189:I190">
    <cfRule type="cellIs" dxfId="311" priority="280" stopIfTrue="1" operator="greaterThan">
      <formula>"ko đạt"</formula>
    </cfRule>
  </conditionalFormatting>
  <conditionalFormatting sqref="P191">
    <cfRule type="cellIs" dxfId="310" priority="230" stopIfTrue="1" operator="greaterThan">
      <formula>"ko đạt"</formula>
    </cfRule>
  </conditionalFormatting>
  <conditionalFormatting sqref="K194:K195">
    <cfRule type="cellIs" dxfId="309" priority="277" stopIfTrue="1" operator="greaterThan">
      <formula>"ko đạt"</formula>
    </cfRule>
  </conditionalFormatting>
  <conditionalFormatting sqref="K189:K190">
    <cfRule type="cellIs" dxfId="308" priority="275" stopIfTrue="1" operator="greaterThan">
      <formula>"ko đạt"</formula>
    </cfRule>
  </conditionalFormatting>
  <conditionalFormatting sqref="K192:K193">
    <cfRule type="cellIs" dxfId="307" priority="274" stopIfTrue="1" operator="greaterThan">
      <formula>"ko đạt"</formula>
    </cfRule>
  </conditionalFormatting>
  <conditionalFormatting sqref="J189:J190">
    <cfRule type="cellIs" dxfId="306" priority="271" stopIfTrue="1" operator="greaterThan">
      <formula>"ko đạt"</formula>
    </cfRule>
  </conditionalFormatting>
  <conditionalFormatting sqref="J191">
    <cfRule type="cellIs" dxfId="305" priority="270" stopIfTrue="1" operator="greaterThan">
      <formula>"ko đạt"</formula>
    </cfRule>
  </conditionalFormatting>
  <conditionalFormatting sqref="J194:J195">
    <cfRule type="cellIs" dxfId="304" priority="269" stopIfTrue="1" operator="greaterThan">
      <formula>"ko đạt"</formula>
    </cfRule>
  </conditionalFormatting>
  <conditionalFormatting sqref="J192:J193">
    <cfRule type="cellIs" dxfId="303" priority="268" stopIfTrue="1" operator="greaterThan">
      <formula>"ko đạt"</formula>
    </cfRule>
  </conditionalFormatting>
  <conditionalFormatting sqref="N186">
    <cfRule type="cellIs" dxfId="302" priority="267" stopIfTrue="1" operator="greaterThan">
      <formula>"ko đạt"</formula>
    </cfRule>
  </conditionalFormatting>
  <conditionalFormatting sqref="N189:N190">
    <cfRule type="cellIs" dxfId="301" priority="265" stopIfTrue="1" operator="greaterThan">
      <formula>"ko đạt"</formula>
    </cfRule>
  </conditionalFormatting>
  <conditionalFormatting sqref="N191">
    <cfRule type="cellIs" dxfId="300" priority="264" stopIfTrue="1" operator="greaterThan">
      <formula>"ko đạt"</formula>
    </cfRule>
  </conditionalFormatting>
  <conditionalFormatting sqref="L189:L190 M193 L192:L193">
    <cfRule type="cellIs" dxfId="299" priority="337" stopIfTrue="1" operator="greaterThan">
      <formula>"ko đạt"</formula>
    </cfRule>
  </conditionalFormatting>
  <conditionalFormatting sqref="G186:G187 G194:G195">
    <cfRule type="cellIs" dxfId="298" priority="350" stopIfTrue="1" operator="greaterThan">
      <formula>"ko đạt"</formula>
    </cfRule>
  </conditionalFormatting>
  <conditionalFormatting sqref="G189:G190 G192">
    <cfRule type="cellIs" dxfId="297" priority="348" stopIfTrue="1" operator="greaterThan">
      <formula>"ko đạt"</formula>
    </cfRule>
  </conditionalFormatting>
  <conditionalFormatting sqref="H189:H190">
    <cfRule type="cellIs" dxfId="296" priority="258" stopIfTrue="1" operator="greaterThan">
      <formula>"ko đạt"</formula>
    </cfRule>
  </conditionalFormatting>
  <conditionalFormatting sqref="H186:H187">
    <cfRule type="cellIs" dxfId="295" priority="259" stopIfTrue="1" operator="greaterThan">
      <formula>"ko đạt"</formula>
    </cfRule>
  </conditionalFormatting>
  <conditionalFormatting sqref="H192:H193">
    <cfRule type="cellIs" dxfId="294" priority="257" stopIfTrue="1" operator="greaterThan">
      <formula>"ko đạt"</formula>
    </cfRule>
  </conditionalFormatting>
  <conditionalFormatting sqref="H191">
    <cfRule type="cellIs" dxfId="293" priority="256" stopIfTrue="1" operator="greaterThan">
      <formula>"ko đạt"</formula>
    </cfRule>
  </conditionalFormatting>
  <conditionalFormatting sqref="I192:I193">
    <cfRule type="cellIs" dxfId="292" priority="279" stopIfTrue="1" operator="greaterThan">
      <formula>"ko đạt"</formula>
    </cfRule>
  </conditionalFormatting>
  <conditionalFormatting sqref="R186:S187 R194:S195">
    <cfRule type="cellIs" dxfId="291" priority="326" stopIfTrue="1" operator="greaterThan">
      <formula>"ko đạt"</formula>
    </cfRule>
  </conditionalFormatting>
  <conditionalFormatting sqref="J189:J190">
    <cfRule type="cellIs" dxfId="290" priority="253" stopIfTrue="1" operator="greaterThan">
      <formula>"ko đạt"</formula>
    </cfRule>
  </conditionalFormatting>
  <conditionalFormatting sqref="J192:J193">
    <cfRule type="cellIs" dxfId="289" priority="252" stopIfTrue="1" operator="greaterThan">
      <formula>"ko đạt"</formula>
    </cfRule>
  </conditionalFormatting>
  <conditionalFormatting sqref="J191">
    <cfRule type="cellIs" dxfId="288" priority="251" stopIfTrue="1" operator="greaterThan">
      <formula>"ko đạt"</formula>
    </cfRule>
  </conditionalFormatting>
  <conditionalFormatting sqref="O194:P195">
    <cfRule type="cellIs" dxfId="287" priority="322" stopIfTrue="1" operator="greaterThan">
      <formula>"ko đạt"</formula>
    </cfRule>
  </conditionalFormatting>
  <conditionalFormatting sqref="G194:G195">
    <cfRule type="cellIs" dxfId="286" priority="247" stopIfTrue="1" operator="greaterThan">
      <formula>"ko đạt"</formula>
    </cfRule>
  </conditionalFormatting>
  <conditionalFormatting sqref="K191">
    <cfRule type="cellIs" dxfId="285" priority="273" stopIfTrue="1" operator="greaterThan">
      <formula>"ko đạt"</formula>
    </cfRule>
  </conditionalFormatting>
  <conditionalFormatting sqref="G192:G193">
    <cfRule type="cellIs" dxfId="284" priority="246" stopIfTrue="1" operator="greaterThan">
      <formula>"ko đạt"</formula>
    </cfRule>
  </conditionalFormatting>
  <conditionalFormatting sqref="J187">
    <cfRule type="cellIs" dxfId="283" priority="272" stopIfTrue="1" operator="greaterThan">
      <formula>"ko đạt"</formula>
    </cfRule>
  </conditionalFormatting>
  <conditionalFormatting sqref="K189:K190">
    <cfRule type="cellIs" dxfId="282" priority="243" stopIfTrue="1" operator="greaterThan">
      <formula>"ko đạt"</formula>
    </cfRule>
  </conditionalFormatting>
  <conditionalFormatting sqref="N187">
    <cfRule type="cellIs" dxfId="281" priority="266" stopIfTrue="1" operator="greaterThan">
      <formula>"ko đạt"</formula>
    </cfRule>
  </conditionalFormatting>
  <conditionalFormatting sqref="K194:K195">
    <cfRule type="cellIs" dxfId="280" priority="241" stopIfTrue="1" operator="greaterThan">
      <formula>"ko đạt"</formula>
    </cfRule>
  </conditionalFormatting>
  <conditionalFormatting sqref="K192:K193">
    <cfRule type="cellIs" dxfId="279" priority="240" stopIfTrue="1" operator="greaterThan">
      <formula>"ko đạt"</formula>
    </cfRule>
  </conditionalFormatting>
  <conditionalFormatting sqref="K186">
    <cfRule type="cellIs" dxfId="278" priority="245" stopIfTrue="1" operator="greaterThan">
      <formula>"ko đạt"</formula>
    </cfRule>
  </conditionalFormatting>
  <conditionalFormatting sqref="J186:J187">
    <cfRule type="cellIs" dxfId="277" priority="254" stopIfTrue="1" operator="greaterThan">
      <formula>"ko đạt"</formula>
    </cfRule>
  </conditionalFormatting>
  <conditionalFormatting sqref="J194:J195">
    <cfRule type="cellIs" dxfId="276" priority="255" stopIfTrue="1" operator="greaterThan">
      <formula>"ko đạt"</formula>
    </cfRule>
  </conditionalFormatting>
  <conditionalFormatting sqref="G187">
    <cfRule type="cellIs" dxfId="275" priority="250" stopIfTrue="1" operator="greaterThan">
      <formula>"ko đạt"</formula>
    </cfRule>
  </conditionalFormatting>
  <conditionalFormatting sqref="G189:G190">
    <cfRule type="cellIs" dxfId="274" priority="249" stopIfTrue="1" operator="greaterThan">
      <formula>"ko đạt"</formula>
    </cfRule>
  </conditionalFormatting>
  <conditionalFormatting sqref="G191">
    <cfRule type="cellIs" dxfId="273" priority="248" stopIfTrue="1" operator="greaterThan">
      <formula>"ko đạt"</formula>
    </cfRule>
  </conditionalFormatting>
  <conditionalFormatting sqref="K191">
    <cfRule type="cellIs" dxfId="272" priority="242" stopIfTrue="1" operator="greaterThan">
      <formula>"ko đạt"</formula>
    </cfRule>
  </conditionalFormatting>
  <conditionalFormatting sqref="K187">
    <cfRule type="cellIs" dxfId="271" priority="244" stopIfTrue="1" operator="greaterThan">
      <formula>"ko đạt"</formula>
    </cfRule>
  </conditionalFormatting>
  <conditionalFormatting sqref="S194:S195">
    <cfRule type="cellIs" dxfId="270" priority="310" stopIfTrue="1" operator="greaterThan">
      <formula>"ko đạt"</formula>
    </cfRule>
  </conditionalFormatting>
  <conditionalFormatting sqref="H192">
    <cfRule type="cellIs" dxfId="269" priority="284" stopIfTrue="1" operator="greaterThan">
      <formula>"ko đạt"</formula>
    </cfRule>
  </conditionalFormatting>
  <conditionalFormatting sqref="N194:N195">
    <cfRule type="cellIs" dxfId="268" priority="239" stopIfTrue="1" operator="greaterThan">
      <formula>"ko đạt"</formula>
    </cfRule>
  </conditionalFormatting>
  <conditionalFormatting sqref="H194:H195">
    <cfRule type="cellIs" dxfId="267" priority="260" stopIfTrue="1" operator="greaterThan">
      <formula>"ko đạt"</formula>
    </cfRule>
  </conditionalFormatting>
  <conditionalFormatting sqref="N189:N190">
    <cfRule type="cellIs" dxfId="266" priority="237" stopIfTrue="1" operator="greaterThan">
      <formula>"ko đạt"</formula>
    </cfRule>
  </conditionalFormatting>
  <conditionalFormatting sqref="M189:M190 M192">
    <cfRule type="cellIs" dxfId="265" priority="336" stopIfTrue="1" operator="greaterThan">
      <formula>"ko đạt"</formula>
    </cfRule>
  </conditionalFormatting>
  <conditionalFormatting sqref="N186:O186 N187">
    <cfRule type="cellIs" dxfId="264" priority="238" stopIfTrue="1" operator="greaterThan">
      <formula>"ko đạt"</formula>
    </cfRule>
  </conditionalFormatting>
  <conditionalFormatting sqref="N192:N193">
    <cfRule type="cellIs" dxfId="263" priority="236" stopIfTrue="1" operator="greaterThan">
      <formula>"ko đạt"</formula>
    </cfRule>
  </conditionalFormatting>
  <conditionalFormatting sqref="P194:P195">
    <cfRule type="cellIs" dxfId="262" priority="234" stopIfTrue="1" operator="greaterThan">
      <formula>"ko đạt"</formula>
    </cfRule>
  </conditionalFormatting>
  <conditionalFormatting sqref="N191">
    <cfRule type="cellIs" dxfId="261" priority="235" stopIfTrue="1" operator="greaterThan">
      <formula>"ko đạt"</formula>
    </cfRule>
  </conditionalFormatting>
  <conditionalFormatting sqref="P186:P187">
    <cfRule type="cellIs" dxfId="260" priority="233" stopIfTrue="1" operator="greaterThan">
      <formula>"ko đạt"</formula>
    </cfRule>
  </conditionalFormatting>
  <conditionalFormatting sqref="P189:P190">
    <cfRule type="cellIs" dxfId="259" priority="232" stopIfTrue="1" operator="greaterThan">
      <formula>"ko đạt"</formula>
    </cfRule>
  </conditionalFormatting>
  <conditionalFormatting sqref="M189:M190">
    <cfRule type="cellIs" dxfId="258" priority="206" stopIfTrue="1" operator="greaterThan">
      <formula>"ko đạt"</formula>
    </cfRule>
  </conditionalFormatting>
  <conditionalFormatting sqref="R194:R195">
    <cfRule type="cellIs" dxfId="257" priority="229" stopIfTrue="1" operator="greaterThan">
      <formula>"ko đạt"</formula>
    </cfRule>
  </conditionalFormatting>
  <conditionalFormatting sqref="R186:R187">
    <cfRule type="cellIs" dxfId="256" priority="228" stopIfTrue="1" operator="greaterThan">
      <formula>"ko đạt"</formula>
    </cfRule>
  </conditionalFormatting>
  <conditionalFormatting sqref="R189:R190">
    <cfRule type="cellIs" dxfId="255" priority="227" stopIfTrue="1" operator="greaterThan">
      <formula>"ko đạt"</formula>
    </cfRule>
  </conditionalFormatting>
  <conditionalFormatting sqref="R192:R193">
    <cfRule type="cellIs" dxfId="254" priority="226" stopIfTrue="1" operator="greaterThan">
      <formula>"ko đạt"</formula>
    </cfRule>
  </conditionalFormatting>
  <conditionalFormatting sqref="O189:O190">
    <cfRule type="cellIs" dxfId="253" priority="223" stopIfTrue="1" operator="greaterThan">
      <formula>"ko đạt"</formula>
    </cfRule>
  </conditionalFormatting>
  <conditionalFormatting sqref="O191">
    <cfRule type="cellIs" dxfId="252" priority="222" stopIfTrue="1" operator="greaterThan">
      <formula>"ko đạt"</formula>
    </cfRule>
  </conditionalFormatting>
  <conditionalFormatting sqref="O192:O193">
    <cfRule type="cellIs" dxfId="251" priority="220" stopIfTrue="1" operator="greaterThan">
      <formula>"ko đạt"</formula>
    </cfRule>
  </conditionalFormatting>
  <conditionalFormatting sqref="S186">
    <cfRule type="cellIs" dxfId="250" priority="219" stopIfTrue="1" operator="greaterThan">
      <formula>"ko đạt"</formula>
    </cfRule>
  </conditionalFormatting>
  <conditionalFormatting sqref="S189:S190">
    <cfRule type="cellIs" dxfId="249" priority="217" stopIfTrue="1" operator="greaterThan">
      <formula>"ko đạt"</formula>
    </cfRule>
  </conditionalFormatting>
  <conditionalFormatting sqref="S191">
    <cfRule type="cellIs" dxfId="248" priority="216" stopIfTrue="1" operator="greaterThan">
      <formula>"ko đạt"</formula>
    </cfRule>
  </conditionalFormatting>
  <conditionalFormatting sqref="O194:O195">
    <cfRule type="cellIs" dxfId="247" priority="221" stopIfTrue="1" operator="greaterThan">
      <formula>"ko đạt"</formula>
    </cfRule>
  </conditionalFormatting>
  <conditionalFormatting sqref="P192:P193">
    <cfRule type="cellIs" dxfId="246" priority="231" stopIfTrue="1" operator="greaterThan">
      <formula>"ko đạt"</formula>
    </cfRule>
  </conditionalFormatting>
  <conditionalFormatting sqref="R191">
    <cfRule type="cellIs" dxfId="245" priority="225" stopIfTrue="1" operator="greaterThan">
      <formula>"ko đạt"</formula>
    </cfRule>
  </conditionalFormatting>
  <conditionalFormatting sqref="O187">
    <cfRule type="cellIs" dxfId="244" priority="224" stopIfTrue="1" operator="greaterThan">
      <formula>"ko đạt"</formula>
    </cfRule>
  </conditionalFormatting>
  <conditionalFormatting sqref="S187">
    <cfRule type="cellIs" dxfId="243" priority="218" stopIfTrue="1" operator="greaterThan">
      <formula>"ko đạt"</formula>
    </cfRule>
  </conditionalFormatting>
  <conditionalFormatting sqref="S194:S195">
    <cfRule type="cellIs" dxfId="242" priority="215" stopIfTrue="1" operator="greaterThan">
      <formula>"ko đạt"</formula>
    </cfRule>
  </conditionalFormatting>
  <conditionalFormatting sqref="S192:S193">
    <cfRule type="cellIs" dxfId="241" priority="214" stopIfTrue="1" operator="greaterThan">
      <formula>"ko đạt"</formula>
    </cfRule>
  </conditionalFormatting>
  <conditionalFormatting sqref="M194:M195">
    <cfRule type="cellIs" dxfId="240" priority="213" stopIfTrue="1" operator="greaterThan">
      <formula>"ko đạt"</formula>
    </cfRule>
  </conditionalFormatting>
  <conditionalFormatting sqref="M189:M190">
    <cfRule type="cellIs" dxfId="239" priority="211" stopIfTrue="1" operator="greaterThan">
      <formula>"ko đạt"</formula>
    </cfRule>
  </conditionalFormatting>
  <conditionalFormatting sqref="M192:M193">
    <cfRule type="cellIs" dxfId="238" priority="210" stopIfTrue="1" operator="greaterThan">
      <formula>"ko đạt"</formula>
    </cfRule>
  </conditionalFormatting>
  <conditionalFormatting sqref="M191">
    <cfRule type="cellIs" dxfId="237" priority="209" stopIfTrue="1" operator="greaterThan">
      <formula>"ko đạt"</formula>
    </cfRule>
  </conditionalFormatting>
  <conditionalFormatting sqref="M186">
    <cfRule type="cellIs" dxfId="236" priority="208" stopIfTrue="1" operator="greaterThan">
      <formula>"ko đạt"</formula>
    </cfRule>
  </conditionalFormatting>
  <conditionalFormatting sqref="M191">
    <cfRule type="cellIs" dxfId="235" priority="205" stopIfTrue="1" operator="greaterThan">
      <formula>"ko đạt"</formula>
    </cfRule>
  </conditionalFormatting>
  <conditionalFormatting sqref="M194:M195">
    <cfRule type="cellIs" dxfId="234" priority="204" stopIfTrue="1" operator="greaterThan">
      <formula>"ko đạt"</formula>
    </cfRule>
  </conditionalFormatting>
  <conditionalFormatting sqref="M192:M193">
    <cfRule type="cellIs" dxfId="233" priority="203" stopIfTrue="1" operator="greaterThan">
      <formula>"ko đạt"</formula>
    </cfRule>
  </conditionalFormatting>
  <conditionalFormatting sqref="L194:L195">
    <cfRule type="cellIs" dxfId="232" priority="202" stopIfTrue="1" operator="greaterThan">
      <formula>"ko đạt"</formula>
    </cfRule>
  </conditionalFormatting>
  <conditionalFormatting sqref="L192:L193">
    <cfRule type="cellIs" dxfId="231" priority="199" stopIfTrue="1" operator="greaterThan">
      <formula>"ko đạt"</formula>
    </cfRule>
  </conditionalFormatting>
  <conditionalFormatting sqref="L191">
    <cfRule type="cellIs" dxfId="230" priority="198" stopIfTrue="1" operator="greaterThan">
      <formula>"ko đạt"</formula>
    </cfRule>
  </conditionalFormatting>
  <conditionalFormatting sqref="L186">
    <cfRule type="cellIs" dxfId="229" priority="197" stopIfTrue="1" operator="greaterThan">
      <formula>"ko đạt"</formula>
    </cfRule>
  </conditionalFormatting>
  <conditionalFormatting sqref="L187">
    <cfRule type="cellIs" dxfId="228" priority="196" stopIfTrue="1" operator="greaterThan">
      <formula>"ko đạt"</formula>
    </cfRule>
  </conditionalFormatting>
  <conditionalFormatting sqref="L189:L190">
    <cfRule type="cellIs" dxfId="227" priority="195" stopIfTrue="1" operator="greaterThan">
      <formula>"ko đạt"</formula>
    </cfRule>
  </conditionalFormatting>
  <conditionalFormatting sqref="L194:L195">
    <cfRule type="cellIs" dxfId="226" priority="193" stopIfTrue="1" operator="greaterThan">
      <formula>"ko đạt"</formula>
    </cfRule>
  </conditionalFormatting>
  <conditionalFormatting sqref="L192:L193">
    <cfRule type="cellIs" dxfId="225" priority="192" stopIfTrue="1" operator="greaterThan">
      <formula>"ko đạt"</formula>
    </cfRule>
  </conditionalFormatting>
  <conditionalFormatting sqref="M186:M187">
    <cfRule type="cellIs" dxfId="224" priority="212" stopIfTrue="1" operator="greaterThan">
      <formula>"ko đạt"</formula>
    </cfRule>
  </conditionalFormatting>
  <conditionalFormatting sqref="M187">
    <cfRule type="cellIs" dxfId="223" priority="207" stopIfTrue="1" operator="greaterThan">
      <formula>"ko đạt"</formula>
    </cfRule>
  </conditionalFormatting>
  <conditionalFormatting sqref="L186:L187">
    <cfRule type="cellIs" dxfId="222" priority="201" stopIfTrue="1" operator="greaterThan">
      <formula>"ko đạt"</formula>
    </cfRule>
  </conditionalFormatting>
  <conditionalFormatting sqref="L189:L190">
    <cfRule type="cellIs" dxfId="221" priority="200" stopIfTrue="1" operator="greaterThan">
      <formula>"ko đạt"</formula>
    </cfRule>
  </conditionalFormatting>
  <conditionalFormatting sqref="L191">
    <cfRule type="cellIs" dxfId="220" priority="194" stopIfTrue="1" operator="greaterThan">
      <formula>"ko đạt"</formula>
    </cfRule>
  </conditionalFormatting>
  <conditionalFormatting sqref="O186:P187 O194:P195">
    <cfRule type="cellIs" dxfId="219" priority="382" stopIfTrue="1" operator="greaterThan">
      <formula>"ko đạt"</formula>
    </cfRule>
  </conditionalFormatting>
  <conditionalFormatting sqref="O189:O190 P193 O192:O193">
    <cfRule type="cellIs" dxfId="218" priority="381" stopIfTrue="1" operator="greaterThan">
      <formula>"ko đạt"</formula>
    </cfRule>
  </conditionalFormatting>
  <conditionalFormatting sqref="P189:P190 P192">
    <cfRule type="cellIs" dxfId="217" priority="380" stopIfTrue="1" operator="greaterThan">
      <formula>"ko đạt"</formula>
    </cfRule>
  </conditionalFormatting>
  <conditionalFormatting sqref="O191:P191">
    <cfRule type="cellIs" dxfId="216" priority="379" stopIfTrue="1" operator="greaterThan">
      <formula>"ko đạt"</formula>
    </cfRule>
  </conditionalFormatting>
  <conditionalFormatting sqref="Q186:R187 Q194:R195">
    <cfRule type="cellIs" dxfId="215" priority="378" stopIfTrue="1" operator="greaterThan">
      <formula>"ko đạt"</formula>
    </cfRule>
  </conditionalFormatting>
  <conditionalFormatting sqref="Q189:Q190 R193 Q192:Q193">
    <cfRule type="cellIs" dxfId="214" priority="377" stopIfTrue="1" operator="greaterThan">
      <formula>"ko đạt"</formula>
    </cfRule>
  </conditionalFormatting>
  <conditionalFormatting sqref="R189:R190 R192">
    <cfRule type="cellIs" dxfId="213" priority="376" stopIfTrue="1" operator="greaterThan">
      <formula>"ko đạt"</formula>
    </cfRule>
  </conditionalFormatting>
  <conditionalFormatting sqref="Q191:R191">
    <cfRule type="cellIs" dxfId="212" priority="375" stopIfTrue="1" operator="greaterThan">
      <formula>"ko đạt"</formula>
    </cfRule>
  </conditionalFormatting>
  <conditionalFormatting sqref="S186:T187 S194:T195">
    <cfRule type="cellIs" dxfId="211" priority="374" stopIfTrue="1" operator="greaterThan">
      <formula>"ko đạt"</formula>
    </cfRule>
  </conditionalFormatting>
  <conditionalFormatting sqref="S189:S190 T193 S192:S193">
    <cfRule type="cellIs" dxfId="210" priority="373" stopIfTrue="1" operator="greaterThan">
      <formula>"ko đạt"</formula>
    </cfRule>
  </conditionalFormatting>
  <conditionalFormatting sqref="T189:T190 T192">
    <cfRule type="cellIs" dxfId="209" priority="372" stopIfTrue="1" operator="greaterThan">
      <formula>"ko đạt"</formula>
    </cfRule>
  </conditionalFormatting>
  <conditionalFormatting sqref="U191:V191">
    <cfRule type="cellIs" dxfId="208" priority="367" stopIfTrue="1" operator="greaterThan">
      <formula>"ko đạt"</formula>
    </cfRule>
  </conditionalFormatting>
  <conditionalFormatting sqref="G186:H187 G194:H195">
    <cfRule type="cellIs" dxfId="207" priority="366" stopIfTrue="1" operator="greaterThan">
      <formula>"ko đạt"</formula>
    </cfRule>
  </conditionalFormatting>
  <conditionalFormatting sqref="G189:G190 H193 G192:G193">
    <cfRule type="cellIs" dxfId="206" priority="365" stopIfTrue="1" operator="greaterThan">
      <formula>"ko đạt"</formula>
    </cfRule>
  </conditionalFormatting>
  <conditionalFormatting sqref="H189:H190 H192">
    <cfRule type="cellIs" dxfId="205" priority="364" stopIfTrue="1" operator="greaterThan">
      <formula>"ko đạt"</formula>
    </cfRule>
  </conditionalFormatting>
  <conditionalFormatting sqref="G191:H191">
    <cfRule type="cellIs" dxfId="204" priority="363" stopIfTrue="1" operator="greaterThan">
      <formula>"ko đạt"</formula>
    </cfRule>
  </conditionalFormatting>
  <conditionalFormatting sqref="I186:J187 I194:J195">
    <cfRule type="cellIs" dxfId="203" priority="362" stopIfTrue="1" operator="greaterThan">
      <formula>"ko đạt"</formula>
    </cfRule>
  </conditionalFormatting>
  <conditionalFormatting sqref="I189:I190 J193 I192:I193">
    <cfRule type="cellIs" dxfId="202" priority="361" stopIfTrue="1" operator="greaterThan">
      <formula>"ko đạt"</formula>
    </cfRule>
  </conditionalFormatting>
  <conditionalFormatting sqref="J189:J190 J192">
    <cfRule type="cellIs" dxfId="201" priority="360" stopIfTrue="1" operator="greaterThan">
      <formula>"ko đạt"</formula>
    </cfRule>
  </conditionalFormatting>
  <conditionalFormatting sqref="I191:J191">
    <cfRule type="cellIs" dxfId="200" priority="359" stopIfTrue="1" operator="greaterThan">
      <formula>"ko đạt"</formula>
    </cfRule>
  </conditionalFormatting>
  <conditionalFormatting sqref="K186:L187 K194:L195">
    <cfRule type="cellIs" dxfId="199" priority="358" stopIfTrue="1" operator="greaterThan">
      <formula>"ko đạt"</formula>
    </cfRule>
  </conditionalFormatting>
  <conditionalFormatting sqref="K189:K190 L193 K192:K193">
    <cfRule type="cellIs" dxfId="198" priority="357" stopIfTrue="1" operator="greaterThan">
      <formula>"ko đạt"</formula>
    </cfRule>
  </conditionalFormatting>
  <conditionalFormatting sqref="L189:L190 L192">
    <cfRule type="cellIs" dxfId="197" priority="356" stopIfTrue="1" operator="greaterThan">
      <formula>"ko đạt"</formula>
    </cfRule>
  </conditionalFormatting>
  <conditionalFormatting sqref="K191:L191">
    <cfRule type="cellIs" dxfId="196" priority="355" stopIfTrue="1" operator="greaterThan">
      <formula>"ko đạt"</formula>
    </cfRule>
  </conditionalFormatting>
  <conditionalFormatting sqref="M186:N187 M194:N195">
    <cfRule type="cellIs" dxfId="195" priority="354" stopIfTrue="1" operator="greaterThan">
      <formula>"ko đạt"</formula>
    </cfRule>
  </conditionalFormatting>
  <conditionalFormatting sqref="M189:M190 N193 M192:M193">
    <cfRule type="cellIs" dxfId="194" priority="353" stopIfTrue="1" operator="greaterThan">
      <formula>"ko đạt"</formula>
    </cfRule>
  </conditionalFormatting>
  <conditionalFormatting sqref="N189:N190 N192">
    <cfRule type="cellIs" dxfId="193" priority="352" stopIfTrue="1" operator="greaterThan">
      <formula>"ko đạt"</formula>
    </cfRule>
  </conditionalFormatting>
  <conditionalFormatting sqref="M191:N191">
    <cfRule type="cellIs" dxfId="192" priority="351" stopIfTrue="1" operator="greaterThan">
      <formula>"ko đạt"</formula>
    </cfRule>
  </conditionalFormatting>
  <conditionalFormatting sqref="G193">
    <cfRule type="cellIs" dxfId="191" priority="349" stopIfTrue="1" operator="greaterThan">
      <formula>"ko đạt"</formula>
    </cfRule>
  </conditionalFormatting>
  <conditionalFormatting sqref="L11:M11 L21:M21 L31:M31 L41:M41 L51:M51 L61:M61 L71:M71 L81:M81 L91:M91 L101:M101 L111:M111 L121:M121 L131:M131 L141:M141 L151:M151 L161:M161 L171:M171 L181:M181">
    <cfRule type="cellIs" dxfId="190" priority="144" stopIfTrue="1" operator="greaterThan">
      <formula>"ko đạt"</formula>
    </cfRule>
  </conditionalFormatting>
  <conditionalFormatting sqref="N6:O7 N14:O17 N24:O27 N34:O37 N44:O47 N54:O57 N64:O67 N74:O77 N84:O87 N94:O97 N104:O107 N114:O117 N124:O127 N134:O137 N144:O147 N154:O157 N164:O167 N174:O177 N184:O185">
    <cfRule type="cellIs" dxfId="189" priority="143" stopIfTrue="1" operator="greaterThan">
      <formula>"ko đạt"</formula>
    </cfRule>
  </conditionalFormatting>
  <conditionalFormatting sqref="N9:N10 N19:N20 N29:N30 N39:N40 N49:N50 N59:N60 N69:N70 N79:N80 N89:N90 N99:N100 N109:N110 N119:N120 N129:N130 N139:N140 N149:N150 N159:N160 N169:N170 N179:N180 O13 O23 O33 O43 O53 O63 O73 O83 O93 O103 O113 O123 O133 O143 O153 O163 O173 O183 N12:N13 N22:N23 N32:N33 N42:N43 N52:N53 N62:N63 N72:N73 N82:N83 N92:N93 N102:N103 N112:N113 N122:N123 N132:N133 N142:N143 N152:N153 N162:N163 N172:N173 N182:N183">
    <cfRule type="cellIs" dxfId="188" priority="142" stopIfTrue="1" operator="greaterThan">
      <formula>"ko đạt"</formula>
    </cfRule>
  </conditionalFormatting>
  <conditionalFormatting sqref="I11 I21 I31 I41 I51 I61 I71 I81 I91 I101 I111 I121 I131 I141 I151 I161 I171 I181">
    <cfRule type="cellIs" dxfId="187" priority="87" stopIfTrue="1" operator="greaterThan">
      <formula>"ko đạt"</formula>
    </cfRule>
  </conditionalFormatting>
  <conditionalFormatting sqref="P9:P10 P19:P20 P29:P30 P39:P40 P49:P50 P59:P60 P69:P70 P79:P80 P89:P90 P99:P100 P109:P110 P119:P120 P129:P130 P139:P140 P149:P150 P159:P160 P169:P170 P179:P180 Q13 Q23 Q33 Q43 Q53 Q63 Q73 Q83 Q93 Q103 Q113 Q123 Q133 Q143 Q153 Q163 Q173 Q183 P12:P13 P22:P23 P32:P33 P42:P43 P52:P53 P62:P63 P72:P73 P82:P83 P92:P93 P102:P103 P112:P113 P122:P123 P132:P133 P142:P143 P152:P153 P162:P163 P172:P173 P182:P183">
    <cfRule type="cellIs" dxfId="186" priority="138" stopIfTrue="1" operator="greaterThan">
      <formula>"ko đạt"</formula>
    </cfRule>
  </conditionalFormatting>
  <conditionalFormatting sqref="Q9:Q10 Q19:Q20 Q29:Q30 Q39:Q40 Q49:Q50 Q59:Q60 Q69:Q70 Q79:Q80 Q89:Q90 Q99:Q100 Q109:Q110 Q119:Q120 Q129:Q130 Q139:Q140 Q149:Q150 Q159:Q160 Q169:Q170 Q179:Q180 Q12 Q22 Q32 Q42 Q52 Q62 Q72 Q82 Q92 Q102 Q112 Q122 Q132 Q142 Q152 Q162 Q172 Q182">
    <cfRule type="cellIs" dxfId="185" priority="137" stopIfTrue="1" operator="greaterThan">
      <formula>"ko đạt"</formula>
    </cfRule>
  </conditionalFormatting>
  <conditionalFormatting sqref="P11:Q11 P21:Q21 P31:Q31 P41:Q41 P51:Q51 P61:Q61 P71:Q71 P81:Q81 P91:Q91 P101:Q101 P111:Q111 P121:Q121 P131:Q131 P141:Q141 P151:Q151 P161:Q161 P171:Q171 P181:Q181">
    <cfRule type="cellIs" dxfId="184" priority="136" stopIfTrue="1" operator="greaterThan">
      <formula>"ko đạt"</formula>
    </cfRule>
  </conditionalFormatting>
  <conditionalFormatting sqref="R9:R10 R19:R20 R29:R30 R39:R40 R49:R50 R59:R60 R69:R70 R79:R80 R89:R90 R99:R100 R109:R110 R119:R120 R129:R130 R139:R140 R149:R150 R159:R160 R169:R170 R179:R180 S13 S23 S33 S43 S53 S63 S73 S83 S93 S103 S113 S123 S133 S143 S153 S163 S173 S183 R12:R13 R22:R23 R32:R33 R42:R43 R52:R53 R62:R63 R72:R73 R82:R83 R92:R93 R102:R103 R112:R113 R122:R123 R132:R133 R142:R143 R152:R153 R162:R163 R172:R173 R182:R183">
    <cfRule type="cellIs" dxfId="183" priority="134" stopIfTrue="1" operator="greaterThan">
      <formula>"ko đạt"</formula>
    </cfRule>
  </conditionalFormatting>
  <conditionalFormatting sqref="S9:S10 S19:S20 S29:S30 S39:S40 S49:S50 S59:S60 S69:S70 S79:S80 S89:S90 S99:S100 S109:S110 S119:S120 S129:S130 S139:S140 S149:S150 S159:S160 S169:S170 S179:S180 S12 S22 S32 S42 S52 S62 S72 S82 S92 S102 S112 S122 S132 S142 S152 S162 S172 S182">
    <cfRule type="cellIs" dxfId="182" priority="133" stopIfTrue="1" operator="greaterThan">
      <formula>"ko đạt"</formula>
    </cfRule>
  </conditionalFormatting>
  <conditionalFormatting sqref="S11:T11 S21:T21 S31:T31 S41:T41 S51:T51 S61:T61 S71:T71 S81:T81 S91:T91 S101:T101 S111:T111 S121:T121 S131:T131 S141:T141 S151:T151 S161:T161 S171:T171 S181:T181">
    <cfRule type="cellIs" dxfId="181" priority="180" stopIfTrue="1" operator="greaterThan">
      <formula>"ko đạt"</formula>
    </cfRule>
  </conditionalFormatting>
  <conditionalFormatting sqref="U6:V7 U14:V17 U24:V27 U34:V37 U44:V47 U54:V57 U64:V67 U74:V77 U84:V87 U94:V97 U104:V107 U114:V117 U124:V127 U134:V137 U144:V147 U154:V157 U164:V167 U174:V177 U184:V185">
    <cfRule type="cellIs" dxfId="180" priority="179" stopIfTrue="1" operator="greaterThan">
      <formula>"ko đạt"</formula>
    </cfRule>
  </conditionalFormatting>
  <conditionalFormatting sqref="U9:U10 U19:U20 U29:U30 U39:U40 U49:U50 U59:U60 U69:U70 U79:U80 U89:U90 U99:U100 U109:U110 U119:U120 U129:U130 U139:U140 U149:U150 U159:U160 U169:U170 U179:U180 V13 V23 V33 V43 V53 V63 V73 V83 V93 V103 V113 V123 V133 V143 V153 V163 V173 V183 U12:U13 U22:U23 U32:U33 U42:U43 U52:U53 U62:U63 U72:U73 U82:U83 U92:U93 U102:U103 U112:U113 U122:U123 U132:U133 U142:U143 U152:U153 U162:U163 U172:U173 U182:U183">
    <cfRule type="cellIs" dxfId="179" priority="178" stopIfTrue="1" operator="greaterThan">
      <formula>"ko đạt"</formula>
    </cfRule>
  </conditionalFormatting>
  <conditionalFormatting sqref="V9:V10 V19:V20 V29:V30 V39:V40 V49:V50 V59:V60 V69:V70 V79:V80 V89:V90 V99:V100 V109:V110 V119:V120 V129:V130 V139:V140 V149:V150 V159:V160 V169:V170 V179:V180 V12 V22 V32 V42 V52 V62 V72 V82 V92 V102 V112 V122 V132 V142 V152 V162 V172 V182">
    <cfRule type="cellIs" dxfId="178" priority="177" stopIfTrue="1" operator="greaterThan">
      <formula>"ko đạt"</formula>
    </cfRule>
  </conditionalFormatting>
  <conditionalFormatting sqref="P9:P10 P19:P20 P29:P30 P39:P40 P49:P50 P59:P60 P69:P70 P79:P80 P89:P90 P99:P100 P109:P110 P119:P120 P129:P130 P139:P140 P149:P150 P159:P160 P169:P170 P179:P180">
    <cfRule type="cellIs" dxfId="177" priority="128" stopIfTrue="1" operator="greaterThan">
      <formula>"ko đạt"</formula>
    </cfRule>
  </conditionalFormatting>
  <conditionalFormatting sqref="P12 P22 P32 P42 P52 P62 P72 P82 P92 P102 P112 P122 P132 P142 P152 P162 P172 P182">
    <cfRule type="cellIs" dxfId="176" priority="126" stopIfTrue="1" operator="greaterThan">
      <formula>"ko đạt"</formula>
    </cfRule>
  </conditionalFormatting>
  <conditionalFormatting sqref="O11:P11 O21:P21 O31:P31 O41:P41 O51:P51 O61:P61 O71:P71 O81:P81 O91:P91 O101:P101 O111:P111 O121:P121 O131:P131 O141:P141 O151:P151 O161:P161 O171:P171 O181:P181">
    <cfRule type="cellIs" dxfId="175" priority="125" stopIfTrue="1" operator="greaterThan">
      <formula>"ko đạt"</formula>
    </cfRule>
  </conditionalFormatting>
  <conditionalFormatting sqref="Q6:R6 Q16:R16 Q26:R26 Q36:R36 Q46:R46 Q56:R56 Q66:R66 Q76:R76 Q86:R86 Q96:R96 Q106:R106 Q116:R116 Q126:R126 Q136:R136 Q146:R146 Q156:R156 Q166:R166 Q176:R176 Q7 Q17 Q27 Q37 Q47 Q57 Q67 Q77 Q87 Q97 Q107 Q117 Q127 Q137 Q147 Q157 Q167 Q177">
    <cfRule type="cellIs" dxfId="174" priority="123" stopIfTrue="1" operator="greaterThan">
      <formula>"ko đạt"</formula>
    </cfRule>
  </conditionalFormatting>
  <conditionalFormatting sqref="Q9:Q10 Q19:Q20 Q29:Q30 Q39:Q40 Q49:Q50 Q59:Q60 Q69:Q70 Q79:Q80 Q89:Q90 Q99:Q100 Q109:Q110 Q119:Q120 Q129:Q130 Q139:Q140 Q149:Q150 Q159:Q160 Q169:Q170 Q179:Q180">
    <cfRule type="cellIs" dxfId="173" priority="122" stopIfTrue="1" operator="greaterThan">
      <formula>"ko đạt"</formula>
    </cfRule>
  </conditionalFormatting>
  <conditionalFormatting sqref="Q12:Q13 Q22:Q23 Q32:Q33 Q42:Q43 Q52:Q53 Q62:Q63 Q72:Q73 Q82:Q83 Q92:Q93 Q102:Q103 Q112:Q113 Q122:Q123 Q132:Q133 Q142:Q143 Q152:Q153 Q162:Q163 Q172:Q173 Q182:Q183">
    <cfRule type="cellIs" dxfId="172" priority="121" stopIfTrue="1" operator="greaterThan">
      <formula>"ko đạt"</formula>
    </cfRule>
  </conditionalFormatting>
  <conditionalFormatting sqref="Q11 Q21 Q31 Q41 Q51 Q61 Q71 Q81 Q91 Q101 Q111 Q121 Q131 Q141 Q151 Q161 Q171 Q181">
    <cfRule type="cellIs" dxfId="171" priority="120" stopIfTrue="1" operator="greaterThan">
      <formula>"ko đạt"</formula>
    </cfRule>
  </conditionalFormatting>
  <conditionalFormatting sqref="S6:S7 S16:S17 S26:S27 S36:S37 S46:S47 S56:S57 S66:S67 S76:S77 S86:S87 S96:S97 S106:S107 S116:S117 S126:S127 S136:S137 S146:S147 S156:S157 S166:S167 S176:S177">
    <cfRule type="cellIs" dxfId="170" priority="118" stopIfTrue="1" operator="greaterThan">
      <formula>"ko đạt"</formula>
    </cfRule>
  </conditionalFormatting>
  <conditionalFormatting sqref="S9:S10 S19:S20 S29:S30 S39:S40 S49:S50 S59:S60 S69:S70 S79:S80 S89:S90 S99:S100 S109:S110 S119:S120 S129:S130 S139:S140 S149:S150 S159:S160 S169:S170 S179:S180">
    <cfRule type="cellIs" dxfId="169" priority="117" stopIfTrue="1" operator="greaterThan">
      <formula>"ko đạt"</formula>
    </cfRule>
  </conditionalFormatting>
  <conditionalFormatting sqref="S12:S13 S22:S23 S32:S33 S42:S43 S52:S53 S62:S63 S72:S73 S82:S83 S92:S93 S102:S103 S112:S113 S122:S123 S132:S133 S142:S143 S152:S153 S162:S163 S172:S173 S182:S183">
    <cfRule type="cellIs" dxfId="168" priority="116" stopIfTrue="1" operator="greaterThan">
      <formula>"ko đạt"</formula>
    </cfRule>
  </conditionalFormatting>
  <conditionalFormatting sqref="S11 S21 S31 S41 S51 S61 S71 S81 S91 S101 S111 S121 S131 S141 S151 S161 S171 S181">
    <cfRule type="cellIs" dxfId="167" priority="115" stopIfTrue="1" operator="greaterThan">
      <formula>"ko đạt"</formula>
    </cfRule>
  </conditionalFormatting>
  <conditionalFormatting sqref="U14:U15 U24:U25 U34:U35 U44:U45 U54:U55 U64:U65 U74:U75 U84:U85 U94:U95 U104:U105 U114:U115 U124:U125 U134:U135 U144:U145 U154:U155 U164:U165 U174:U175 U184:U185">
    <cfRule type="cellIs" dxfId="166" priority="114" stopIfTrue="1" operator="greaterThan">
      <formula>"ko đạt"</formula>
    </cfRule>
  </conditionalFormatting>
  <conditionalFormatting sqref="U11 U21 U31 U41 U51 U61 U71 U81 U91 U101 U111 U121 U131 U141 U151 U161 U171 U181">
    <cfRule type="cellIs" dxfId="165" priority="110" stopIfTrue="1" operator="greaterThan">
      <formula>"ko đạt"</formula>
    </cfRule>
  </conditionalFormatting>
  <conditionalFormatting sqref="R7 R17 R27 R37 R47 R57 R67 R77 R87 R97 R107 R117 R127 R137 R147 R157 R167 R177">
    <cfRule type="cellIs" dxfId="164" priority="109" stopIfTrue="1" operator="greaterThan">
      <formula>"ko đạt"</formula>
    </cfRule>
  </conditionalFormatting>
  <conditionalFormatting sqref="G11 G21 G31 G41 G51 G61 G71 G81 G91 G101 G111 G121 G131 G141 G151 G161 G171 G181">
    <cfRule type="cellIs" dxfId="163" priority="156" stopIfTrue="1" operator="greaterThan">
      <formula>"ko đạt"</formula>
    </cfRule>
  </conditionalFormatting>
  <conditionalFormatting sqref="H6:I7 H14:I17 H24:I27 H34:I37 H44:I47 H54:I57 H64:I67 H74:I77 H84:I87 H94:I97 H104:I107 H114:I117 H124:I127 H134:I137 H144:I147 H154:I157 H164:I167 H174:I177 H184:I185">
    <cfRule type="cellIs" dxfId="162" priority="155" stopIfTrue="1" operator="greaterThan">
      <formula>"ko đạt"</formula>
    </cfRule>
  </conditionalFormatting>
  <conditionalFormatting sqref="H9:H10 H19:H20 H29:H30 H39:H40 H49:H50 H59:H60 H69:H70 H79:H80 H89:H90 H99:H100 H109:H110 H119:H120 H129:H130 H139:H140 H149:H150 H159:H160 H169:H170 H179:H180 I13 I23 I33 I43 I53 I63 I73 I83 I93 I103 I113 I123 I133 I143 I153 I163 I173 I183 H12:H13 H22:H23 H32:H33 H42:H43 H52:H53 H62:H63 H72:H73 H82:H83 H92:H93 H102:H103 H112:H113 H122:H123 H132:H133 H142:H143 H152:H153 H162:H163 H172:H173 H182:H183">
    <cfRule type="cellIs" dxfId="161" priority="154" stopIfTrue="1" operator="greaterThan">
      <formula>"ko đạt"</formula>
    </cfRule>
  </conditionalFormatting>
  <conditionalFormatting sqref="I9:I10 I19:I20 I29:I30 I39:I40 I49:I50 I59:I60 I69:I70 I79:I80 I89:I90 I99:I100 I109:I110 I119:I120 I129:I130 I139:I140 I149:I150 I159:I160 I169:I170 I179:I180 I12 I22 I32 I42 I52 I62 I72 I82 I92 I102 I112 I122 I132 I142 I152 I162 I172 I182">
    <cfRule type="cellIs" dxfId="160" priority="153" stopIfTrue="1" operator="greaterThan">
      <formula>"ko đạt"</formula>
    </cfRule>
  </conditionalFormatting>
  <conditionalFormatting sqref="H11:I11 H21:I21 H31:I31 H41:I41 H51:I51 H61:I61 H71:I71 H81:I81 H91:I91 H101:I101 H111:I111 H121:I121 H131:I131 H141:I141 H151:I151 H161:I161 H171:I171 H181:I181">
    <cfRule type="cellIs" dxfId="159" priority="152" stopIfTrue="1" operator="greaterThan">
      <formula>"ko đạt"</formula>
    </cfRule>
  </conditionalFormatting>
  <conditionalFormatting sqref="J6:K7 J14:K17 J24:K27 J34:K37 J44:K47 J54:K57 J64:K67 J74:K77 J84:K87 J94:K97 J104:K107 J114:K117 J124:K127 J134:K137 J144:K147 J154:K157 J164:K167 J174:K177 J184:K185">
    <cfRule type="cellIs" dxfId="158" priority="151" stopIfTrue="1" operator="greaterThan">
      <formula>"ko đạt"</formula>
    </cfRule>
  </conditionalFormatting>
  <conditionalFormatting sqref="J9:J10 J19:J20 J29:J30 J39:J40 J49:J50 J59:J60 J69:J70 J79:J80 J89:J90 J99:J100 J109:J110 J119:J120 J129:J130 J139:J140 J149:J150 J159:J160 J169:J170 J179:J180 K13 K23 K33 K43 K53 K63 K73 K83 K93 K103 K113 K123 K133 K143 K153 K163 K173 K183 J12:J13 J22:J23 J32:J33 J42:J43 J52:J53 J62:J63 J72:J73 J82:J83 J92:J93 J102:J103 J112:J113 J122:J123 J132:J133 J142:J143 J152:J153 J162:J163 J172:J173 J182:J183">
    <cfRule type="cellIs" dxfId="157" priority="150" stopIfTrue="1" operator="greaterThan">
      <formula>"ko đạt"</formula>
    </cfRule>
  </conditionalFormatting>
  <conditionalFormatting sqref="K9:K10 K19:K20 K29:K30 K39:K40 K49:K50 K59:K60 K69:K70 K79:K80 K89:K90 K99:K100 K109:K110 K119:K120 K129:K130 K139:K140 K149:K150 K159:K160 K169:K170 K179:K180 K12 K22 K32 K42 K52 K62 K72 K82 K92 K102 K112 K122 K132 K142 K152 K162 K172 K182">
    <cfRule type="cellIs" dxfId="156" priority="149" stopIfTrue="1" operator="greaterThan">
      <formula>"ko đạt"</formula>
    </cfRule>
  </conditionalFormatting>
  <conditionalFormatting sqref="J11:K11 J21:K21 J31:K31 J41:K41 J51:K51 J61:K61 J71:K71 J81:K81 J91:K91 J101:K101 J111:K111 J121:K121 J131:K131 J141:K141 J151:K151 J161:K161 J171:K171 J181:K181">
    <cfRule type="cellIs" dxfId="155" priority="148" stopIfTrue="1" operator="greaterThan">
      <formula>"ko đạt"</formula>
    </cfRule>
  </conditionalFormatting>
  <conditionalFormatting sqref="L6:M7 L14:M17 L24:M27 L34:M37 L44:M47 L54:M57 L64:M67 L74:M77 L84:M87 L94:M97 L104:M107 L114:M117 L124:M127 L134:M137 L144:M147 L154:M157 L164:M167 L174:M177 L184:M185">
    <cfRule type="cellIs" dxfId="154" priority="147" stopIfTrue="1" operator="greaterThan">
      <formula>"ko đạt"</formula>
    </cfRule>
  </conditionalFormatting>
  <conditionalFormatting sqref="G9:G10 G19:G20 G29:G30 G39:G40 G49:G50 G59:G60 G69:G70 G79:G80 G89:G90 G99:G100 G109:G110 G119:G120 G129:G130 G139:G140 G149:G150 G159:G160 G169:G170 G179:G180">
    <cfRule type="cellIs" dxfId="153" priority="96" stopIfTrue="1" operator="greaterThan">
      <formula>"ko đạt"</formula>
    </cfRule>
  </conditionalFormatting>
  <conditionalFormatting sqref="H9:H10 H19:H20 H29:H30 H39:H40 H49:H50 H59:H60 H69:H70 H79:H80 H89:H90 H99:H100 H109:H110 H119:H120 H129:H130 H139:H140 H149:H150 H159:H160 H169:H170 H179:H180">
    <cfRule type="cellIs" dxfId="152" priority="95" stopIfTrue="1" operator="greaterThan">
      <formula>"ko đạt"</formula>
    </cfRule>
  </conditionalFormatting>
  <conditionalFormatting sqref="G12:G13 G22:G23 G32:G33 G42:G43 G52:G53 G62:G63 G72:G73 G82:G83 G92:G93 G102:G103 G112:G113 G122:G123 G132:G133 G142:G143 G152:G153 G162:G163 G172:G173 G182:G183 H13 H23 H33 H43 H53 H63 H73 H83 H93 H103 H113 H123 H133 H143 H153 H163 H173 H183">
    <cfRule type="cellIs" dxfId="151" priority="94" stopIfTrue="1" operator="greaterThan">
      <formula>"ko đạt"</formula>
    </cfRule>
  </conditionalFormatting>
  <conditionalFormatting sqref="O9:O10 O19:O20 O29:O30 O39:O40 O49:O50 O59:O60 O69:O70 O79:O80 O89:O90 O99:O100 O109:O110 O119:O120 O129:O130 O139:O140 O149:O150 O159:O160 O169:O170 O179:O180 O12 O22 O32 O42 O52 O62 O72 O82 O92 O102 O112 O122 O132 O142 O152 O162 O172 O182">
    <cfRule type="cellIs" dxfId="150" priority="141" stopIfTrue="1" operator="greaterThan">
      <formula>"ko đạt"</formula>
    </cfRule>
  </conditionalFormatting>
  <conditionalFormatting sqref="N11:O11 N21:O21 N31:O31 N41:O41 N51:O51 N61:O61 N71:O71 N81:O81 N91:O91 N101:O101 N111:O111 N121:O121 N131:O131 N141:O141 N151:O151 N161:O161 N171:O171 N181:O181">
    <cfRule type="cellIs" dxfId="149" priority="140" stopIfTrue="1" operator="greaterThan">
      <formula>"ko đạt"</formula>
    </cfRule>
  </conditionalFormatting>
  <conditionalFormatting sqref="P6:Q7 P14:Q17 P24:Q27 P34:Q37 P44:Q47 P54:Q57 P64:Q67 P74:Q77 P84:Q87 P94:Q97 P104:Q107 P114:Q117 P124:Q127 P134:Q137 P144:Q147 P154:Q157 P164:Q167 P174:Q177 P184:Q185">
    <cfRule type="cellIs" dxfId="148" priority="139" stopIfTrue="1" operator="greaterThan">
      <formula>"ko đạt"</formula>
    </cfRule>
  </conditionalFormatting>
  <conditionalFormatting sqref="U6:U7 U16:U17 U26:U27 U36:U37 U46:U47 U56:U57 U66:U67 U76:U77 U86:U87 U96:U97 U106:U107 U116:U117 U126:U127 U136:U137 U146:U147 U156:U157 U166:U167 U176:U177">
    <cfRule type="cellIs" dxfId="147" priority="113" stopIfTrue="1" operator="greaterThan">
      <formula>"ko đạt"</formula>
    </cfRule>
  </conditionalFormatting>
  <conditionalFormatting sqref="U9:U10 U19:U20 U29:U30 U39:U40 U49:U50 U59:U60 U69:U70 U79:U80 U89:U90 U99:U100 U109:U110 U119:U120 U129:U130 U139:U140 U149:U150 U159:U160 U169:U170 U179:U180">
    <cfRule type="cellIs" dxfId="146" priority="112" stopIfTrue="1" operator="greaterThan">
      <formula>"ko đạt"</formula>
    </cfRule>
  </conditionalFormatting>
  <conditionalFormatting sqref="R11:S11 R21:S21 R31:S31 R41:S41 R51:S51 R61:S61 R71:S71 R81:S81 R91:S91 R101:S101 R111:S111 R121:S121 R131:S131 R141:S141 R151:S151 R161:S161 R171:S171 R181:S181">
    <cfRule type="cellIs" dxfId="145" priority="132" stopIfTrue="1" operator="greaterThan">
      <formula>"ko đạt"</formula>
    </cfRule>
  </conditionalFormatting>
  <conditionalFormatting sqref="O6:P7 O16:P17 O26:P27 O36:P37 O46:P47 O56:P57 O66:P67 O76:P77 O86:P87 O96:P97 O106:P107 O116:P117 O126:P127 O136:P137 O146:P147 O156:P157 O166:P167 O176:P177">
    <cfRule type="cellIs" dxfId="144" priority="130" stopIfTrue="1" operator="greaterThan">
      <formula>"ko đạt"</formula>
    </cfRule>
  </conditionalFormatting>
  <conditionalFormatting sqref="O9:O10 O19:O20 O29:O30 O39:O40 O49:O50 O59:O60 O69:O70 O79:O80 O89:O90 O99:O100 O109:O110 O119:O120 O129:O130 O139:O140 O149:O150 O159:O160 O169:O170 O179:O180">
    <cfRule type="cellIs" dxfId="143" priority="129" stopIfTrue="1" operator="greaterThan">
      <formula>"ko đạt"</formula>
    </cfRule>
  </conditionalFormatting>
  <conditionalFormatting sqref="V6 V16 V26 V36 V46 V56 V66 V76 V86 V96 V106 V116 V126 V136 V146 V156 V166 V176">
    <cfRule type="cellIs" dxfId="142" priority="104" stopIfTrue="1" operator="greaterThan">
      <formula>"ko đạt"</formula>
    </cfRule>
  </conditionalFormatting>
  <conditionalFormatting sqref="O12:O13 O22:O23 O32:O33 O42:O43 O52:O53 O62:O63 O72:O73 O82:O83 O92:O93 O102:O103 O112:O113 O122:O123 O132:O133 O142:O143 O152:O153 O162:O163 O172:O173 O182:O183 P13 P23 P33 P43 P53 P63 P73 P83 P93 P103 P113 P123 P133 P143 P153 P163 P173 P183">
    <cfRule type="cellIs" dxfId="141" priority="127" stopIfTrue="1" operator="greaterThan">
      <formula>"ko đạt"</formula>
    </cfRule>
  </conditionalFormatting>
  <conditionalFormatting sqref="V9:V10 V19:V20 V29:V30 V39:V40 V49:V50 V59:V60 V69:V70 V79:V80 V89:V90 V99:V100 V109:V110 V119:V120 V129:V130 V139:V140 V149:V150 V159:V160 V169:V170 V179:V180">
    <cfRule type="cellIs" dxfId="140" priority="102" stopIfTrue="1" operator="greaterThan">
      <formula>"ko đạt"</formula>
    </cfRule>
  </conditionalFormatting>
  <conditionalFormatting sqref="Q14:Q15 Q24:Q25 Q34:Q35 Q44:Q45 Q54:Q55 Q64:Q65 Q74:Q75 Q84:Q85 Q94:Q95 Q104:Q105 Q114:Q115 Q124:Q125 Q134:Q135 Q144:Q145 Q154:Q155 Q164:Q165 Q174:Q175 Q184:Q185">
    <cfRule type="cellIs" dxfId="139" priority="124" stopIfTrue="1" operator="greaterThan">
      <formula>"ko đạt"</formula>
    </cfRule>
  </conditionalFormatting>
  <conditionalFormatting sqref="V12:V13 V22:V23 V32:V33 V42:V43 V52:V53 V62:V63 V72:V73 V82:V83 V92:V93 V102:V103 V112:V113 V122:V123 V132:V133 V142:V143 V152:V153 V162:V163 V172:V173 V182:V183">
    <cfRule type="cellIs" dxfId="138" priority="99" stopIfTrue="1" operator="greaterThan">
      <formula>"ko đạt"</formula>
    </cfRule>
  </conditionalFormatting>
  <conditionalFormatting sqref="G14:H15 G24:H25 G34:H35 G44:H45 G54:H55 G64:H65 G74:H75 G84:H85 G94:H95 G104:H105 G114:H115 G124:H125 G134:H135 G144:H145 G154:H155 G164:H165 G174:H175 G184:H185">
    <cfRule type="cellIs" dxfId="137" priority="98" stopIfTrue="1" operator="greaterThan">
      <formula>"ko đạt"</formula>
    </cfRule>
  </conditionalFormatting>
  <conditionalFormatting sqref="G6:H7 G16:H17 G26:H27 G36:H37 G46:H47 G56:H57 G66:H67 G76:H77 G86:H87 G96:H97 G106:H107 G116:H117 G126:H127 G136:H137 G146:H147 G156:H157 G166:H167 G176:H177">
    <cfRule type="cellIs" dxfId="136" priority="97" stopIfTrue="1" operator="greaterThan">
      <formula>"ko đạt"</formula>
    </cfRule>
  </conditionalFormatting>
  <conditionalFormatting sqref="G11:H11 G21:H21 G31:H31 G41:H41 G51:H51 G61:H61 G71:H71 G81:H81 G91:H91 G101:H101 G111:H111 G121:H121 G131:H131 G141:H141 G151:H151 G161:H161 G171:H171 G181:H181">
    <cfRule type="cellIs" dxfId="135" priority="92" stopIfTrue="1" operator="greaterThan">
      <formula>"ko đạt"</formula>
    </cfRule>
  </conditionalFormatting>
  <conditionalFormatting sqref="I14:I15 I24:I25 I34:I35 I44:I45 I54:I55 I64:I65 I74:I75 I84:I85 I94:I95 I104:I105 I114:I115 I124:I125 I134:I135 I144:I145 I154:I155 I164:I165 I174:I175 I184:I185">
    <cfRule type="cellIs" dxfId="134" priority="91" stopIfTrue="1" operator="greaterThan">
      <formula>"ko đạt"</formula>
    </cfRule>
  </conditionalFormatting>
  <conditionalFormatting sqref="I6:J6 I16:J16 I26:J26 I36:J36 I46:J46 I56:J56 I66:J66 I76:J76 I86:J86 I96:J96 I106:J106 I116:J116 I126:J126 I136:J136 I146:J146 I156:J156 I166:J166 I176:J176 I7 I17 I27 I37 I47 I57 I67 I77 I87 I97 I107 I117 I127 I137 I147 I157 I167 I177">
    <cfRule type="cellIs" dxfId="133" priority="90" stopIfTrue="1" operator="greaterThan">
      <formula>"ko đạt"</formula>
    </cfRule>
  </conditionalFormatting>
  <conditionalFormatting sqref="U12:U13 U22:U23 U32:U33 U42:U43 U52:U53 U62:U63 U72:U73 U82:U83 U92:U93 U102:U103 U112:U113 U122:U123 U132:U133 U142:U143 U152:U153 U162:U163 U172:U173 U182:U183">
    <cfRule type="cellIs" dxfId="132" priority="111" stopIfTrue="1" operator="greaterThan">
      <formula>"ko đạt"</formula>
    </cfRule>
  </conditionalFormatting>
  <conditionalFormatting sqref="K6:K7 K16:K17 K26:K27 K36:K37 K46:K47 K56:K57 K66:K67 K76:K77 K86:K87 K96:K97 K106:K107 K116:K117 K126:K127 K136:K137 K146:K147 K156:K157 K166:K167 K176:K177">
    <cfRule type="cellIs" dxfId="131" priority="85" stopIfTrue="1" operator="greaterThan">
      <formula>"ko đạt"</formula>
    </cfRule>
  </conditionalFormatting>
  <conditionalFormatting sqref="R9:R10 R19:R20 R29:R30 R39:R40 R49:R50 R59:R60 R69:R70 R79:R80 R89:R90 R99:R100 R109:R110 R119:R120 R129:R130 R139:R140 R149:R150 R159:R160 R169:R170 R179:R180">
    <cfRule type="cellIs" dxfId="130" priority="108" stopIfTrue="1" operator="greaterThan">
      <formula>"ko đạt"</formula>
    </cfRule>
  </conditionalFormatting>
  <conditionalFormatting sqref="R11 R21 R31 R41 R51 R61 R71 R81 R91 R101 R111 R121 R131 R141 R151 R161 R171 R181">
    <cfRule type="cellIs" dxfId="129" priority="107" stopIfTrue="1" operator="greaterThan">
      <formula>"ko đạt"</formula>
    </cfRule>
  </conditionalFormatting>
  <conditionalFormatting sqref="R14:R15 R24:R25 R34:R35 R44:R45 R54:R55 R64:R65 R74:R75 R84:R85 R94:R95 R104:R105 R114:R115 R124:R125 R134:R135 R144:R145 R154:R155 R164:R165 R174:R175 R184:R185">
    <cfRule type="cellIs" dxfId="128" priority="106" stopIfTrue="1" operator="greaterThan">
      <formula>"ko đạt"</formula>
    </cfRule>
  </conditionalFormatting>
  <conditionalFormatting sqref="R12:R13 R22:R23 R32:R33 R42:R43 R52:R53 R62:R63 R72:R73 R82:R83 R92:R93 R102:R103 R112:R113 R122:R123 R132:R133 R142:R143 R152:R153 R162:R163 R172:R173 R182:R183">
    <cfRule type="cellIs" dxfId="127" priority="105" stopIfTrue="1" operator="greaterThan">
      <formula>"ko đạt"</formula>
    </cfRule>
  </conditionalFormatting>
  <conditionalFormatting sqref="V7 V17 V27 V37 V47 V57 V67 V77 V87 V97 V107 V117 V127 V137 V147 V157 V167 V177">
    <cfRule type="cellIs" dxfId="126" priority="103" stopIfTrue="1" operator="greaterThan">
      <formula>"ko đạt"</formula>
    </cfRule>
  </conditionalFormatting>
  <conditionalFormatting sqref="V11 V21 V31 V41 V51 V61 V71 V81 V91 V101 V111 V121 V131 V141 V151 V161 V171 V181">
    <cfRule type="cellIs" dxfId="125" priority="101" stopIfTrue="1" operator="greaterThan">
      <formula>"ko đạt"</formula>
    </cfRule>
  </conditionalFormatting>
  <conditionalFormatting sqref="V14:V15 V24:V25 V34:V35 V44:V45 V54:V55 V64:V65 V74:V75 V84:V85 V94:V95 V104:V105 V114:V115 V124:V125 V134:V135 V144:V145 V154:V155 V164:V165 V174:V175 V184:V185">
    <cfRule type="cellIs" dxfId="124" priority="100" stopIfTrue="1" operator="greaterThan">
      <formula>"ko đạt"</formula>
    </cfRule>
  </conditionalFormatting>
  <conditionalFormatting sqref="N14:N15 N24:N25 N34:N35 N44:N45 N54:N55 N64:N65 N74:N75 N84:N85 N94:N95 N104:N105 N114:N115 N124:N125 N134:N135 N144:N145 N154:N155 N164:N165 N174:N175 N184:N185">
    <cfRule type="cellIs" dxfId="123" priority="72" stopIfTrue="1" operator="greaterThan">
      <formula>"ko đạt"</formula>
    </cfRule>
  </conditionalFormatting>
  <conditionalFormatting sqref="N12:N13 N22:N23 N32:N33 N42:N43 N52:N53 N62:N63 N72:N73 N82:N83 N92:N93 N102:N103 N112:N113 N122:N123 N132:N133 N142:N143 N152:N153 N162:N163 N172:N173 N182:N183">
    <cfRule type="cellIs" dxfId="122" priority="71" stopIfTrue="1" operator="greaterThan">
      <formula>"ko đạt"</formula>
    </cfRule>
  </conditionalFormatting>
  <conditionalFormatting sqref="G6 G16 G26 G36 G46 G56 G66 G76 G86 G96 G106 G116 G126 G136 G146 G156 G166 G176">
    <cfRule type="cellIs" dxfId="121" priority="70" stopIfTrue="1" operator="greaterThan">
      <formula>"ko đạt"</formula>
    </cfRule>
  </conditionalFormatting>
  <conditionalFormatting sqref="I9:I10 I19:I20 I29:I30 I39:I40 I49:I50 I59:I60 I69:I70 I79:I80 I89:I90 I99:I100 I109:I110 I119:I120 I129:I130 I139:I140 I149:I150 I159:I160 I169:I170 I179:I180">
    <cfRule type="cellIs" dxfId="120" priority="89" stopIfTrue="1" operator="greaterThan">
      <formula>"ko đạt"</formula>
    </cfRule>
  </conditionalFormatting>
  <conditionalFormatting sqref="P11 P21 P31 P41 P51 P61 P71 P81 P91 P101 P111 P121 P131 P141 P151 P161 P171 P181">
    <cfRule type="cellIs" dxfId="119" priority="39" stopIfTrue="1" operator="greaterThan">
      <formula>"ko đạt"</formula>
    </cfRule>
  </conditionalFormatting>
  <conditionalFormatting sqref="K14:K15 K24:K25 K34:K35 K44:K45 K54:K55 K64:K65 K74:K75 K84:K85 K94:K95 K104:K105 K114:K115 K124:K125 K134:K135 K144:K145 K154:K155 K164:K165 K174:K175 K184:K185">
    <cfRule type="cellIs" dxfId="118" priority="86" stopIfTrue="1" operator="greaterThan">
      <formula>"ko đạt"</formula>
    </cfRule>
  </conditionalFormatting>
  <conditionalFormatting sqref="K9:K10 K19:K20 K29:K30 K39:K40 K49:K50 K59:K60 K69:K70 K79:K80 K89:K90 K99:K100 K109:K110 K119:K120 K129:K130 K139:K140 K149:K150 K159:K160 K169:K170 K179:K180">
    <cfRule type="cellIs" dxfId="117" priority="84" stopIfTrue="1" operator="greaterThan">
      <formula>"ko đạt"</formula>
    </cfRule>
  </conditionalFormatting>
  <conditionalFormatting sqref="K12:K13 K22:K23 K32:K33 K42:K43 K52:K53 K62:K63 K72:K73 K82:K83 K92:K93 K102:K103 K112:K113 K122:K123 K132:K133 K142:K143 K152:K153 K162:K163 K172:K173 K182:K183">
    <cfRule type="cellIs" dxfId="116" priority="83" stopIfTrue="1" operator="greaterThan">
      <formula>"ko đạt"</formula>
    </cfRule>
  </conditionalFormatting>
  <conditionalFormatting sqref="J9:J10 J19:J20 J29:J30 J39:J40 J49:J50 J59:J60 J69:J70 J79:J80 J89:J90 J99:J100 J109:J110 J119:J120 J129:J130 J139:J140 J149:J150 J159:J160 J169:J170 J179:J180">
    <cfRule type="cellIs" dxfId="115" priority="80" stopIfTrue="1" operator="greaterThan">
      <formula>"ko đạt"</formula>
    </cfRule>
  </conditionalFormatting>
  <conditionalFormatting sqref="J11 J21 J31 J41 J51 J61 J71 J81 J91 J101 J111 J121 J131 J141 J151 J161 J171 J181">
    <cfRule type="cellIs" dxfId="114" priority="79" stopIfTrue="1" operator="greaterThan">
      <formula>"ko đạt"</formula>
    </cfRule>
  </conditionalFormatting>
  <conditionalFormatting sqref="J14:J15 J24:J25 J34:J35 J44:J45 J54:J55 J64:J65 J74:J75 J84:J85 J94:J95 J104:J105 J114:J115 J124:J125 J134:J135 J144:J145 J154:J155 J164:J165 J174:J175 J184:J185">
    <cfRule type="cellIs" dxfId="113" priority="78" stopIfTrue="1" operator="greaterThan">
      <formula>"ko đạt"</formula>
    </cfRule>
  </conditionalFormatting>
  <conditionalFormatting sqref="J12:J13 J22:J23 J32:J33 J42:J43 J52:J53 J62:J63 J72:J73 J82:J83 J92:J93 J102:J103 J112:J113 J122:J123 J132:J133 J142:J143 J152:J153 J162:J163 J172:J173 J182:J183">
    <cfRule type="cellIs" dxfId="112" priority="77" stopIfTrue="1" operator="greaterThan">
      <formula>"ko đạt"</formula>
    </cfRule>
  </conditionalFormatting>
  <conditionalFormatting sqref="N6 N16 N26 N36 N46 N56 N66 N76 N86 N96 N106 N116 N126 N136 N146 N156 N166 N176">
    <cfRule type="cellIs" dxfId="111" priority="76" stopIfTrue="1" operator="greaterThan">
      <formula>"ko đạt"</formula>
    </cfRule>
  </conditionalFormatting>
  <conditionalFormatting sqref="N9:N10 N19:N20 N29:N30 N39:N40 N49:N50 N59:N60 N69:N70 N79:N80 N89:N90 N99:N100 N109:N110 N119:N120 N129:N130 N139:N140 N149:N150 N159:N160 N169:N170 N179:N180">
    <cfRule type="cellIs" dxfId="110" priority="74" stopIfTrue="1" operator="greaterThan">
      <formula>"ko đạt"</formula>
    </cfRule>
  </conditionalFormatting>
  <conditionalFormatting sqref="N11 N21 N31 N41 N51 N61 N71 N81 N91 N101 N111 N121 N131 N141 N151 N161 N171 N181">
    <cfRule type="cellIs" dxfId="109" priority="73" stopIfTrue="1" operator="greaterThan">
      <formula>"ko đạt"</formula>
    </cfRule>
  </conditionalFormatting>
  <conditionalFormatting sqref="L9:L10 L19:L20 L29:L30 L39:L40 L49:L50 L59:L60 L69:L70 L79:L80 L89:L90 L99:L100 L109:L110 L119:L120 L129:L130 L139:L140 L149:L150 L159:L160 L169:L170 L179:L180 M13 M23 M33 M43 M53 M63 M73 M83 M93 M103 M113 M123 M133 M143 M153 M163 M173 M183 L12:L13 L22:L23 L32:L33 L42:L43 L52:L53 L62:L63 L72:L73 L82:L83 L92:L93 L102:L103 L112:L113 L122:L123 L132:L133 L142:L143 L152:L153 L162:L163 L172:L173 L182:L183">
    <cfRule type="cellIs" dxfId="108" priority="146" stopIfTrue="1" operator="greaterThan">
      <formula>"ko đạt"</formula>
    </cfRule>
  </conditionalFormatting>
  <conditionalFormatting sqref="G6:G7 G14:G17 G24:G27 G34:G37 G44:G47 G54:G57 G64:G67 G74:G77 G84:G87 G94:G97 G104:G107 G114:G117 G124:G127 G134:G137 G144:G147 G154:G157 G164:G167 G174:G177 G184:G185">
    <cfRule type="cellIs" dxfId="107" priority="159" stopIfTrue="1" operator="greaterThan">
      <formula>"ko đạt"</formula>
    </cfRule>
  </conditionalFormatting>
  <conditionalFormatting sqref="G9:G10 G19:G20 G29:G30 G39:G40 G49:G50 G59:G60 G69:G70 G79:G80 G89:G90 G99:G100 G109:G110 G119:G120 G129:G130 G139:G140 G149:G150 G159:G160 G169:G170 G179:G180 G12 G22 G32 G42 G52 G62 G72 G82 G92 G102 G112 G122 G132 G142 G152 G162 G172 G182">
    <cfRule type="cellIs" dxfId="106" priority="157" stopIfTrue="1" operator="greaterThan">
      <formula>"ko đạt"</formula>
    </cfRule>
  </conditionalFormatting>
  <conditionalFormatting sqref="H9:H10 H19:H20 H29:H30 H39:H40 H49:H50 H59:H60 H69:H70 H79:H80 H89:H90 H99:H100 H109:H110 H119:H120 H129:H130 H139:H140 H149:H150 H159:H160 H169:H170 H179:H180">
    <cfRule type="cellIs" dxfId="105" priority="67" stopIfTrue="1" operator="greaterThan">
      <formula>"ko đạt"</formula>
    </cfRule>
  </conditionalFormatting>
  <conditionalFormatting sqref="H6:H7 H16:H17 H26:H27 H36:H37 H46:H47 H56:H57 H66:H67 H76:H77 H86:H87 H96:H97 H106:H107 H116:H117 H126:H127 H136:H137 H146:H147 H156:H157 H166:H167 H176:H177">
    <cfRule type="cellIs" dxfId="104" priority="68" stopIfTrue="1" operator="greaterThan">
      <formula>"ko đạt"</formula>
    </cfRule>
  </conditionalFormatting>
  <conditionalFormatting sqref="H12:H13 H22:H23 H32:H33 H42:H43 H52:H53 H62:H63 H72:H73 H82:H83 H92:H93 H102:H103 H112:H113 H122:H123 H132:H133 H142:H143 H152:H153 H162:H163 H172:H173 H182:H183">
    <cfRule type="cellIs" dxfId="103" priority="66" stopIfTrue="1" operator="greaterThan">
      <formula>"ko đạt"</formula>
    </cfRule>
  </conditionalFormatting>
  <conditionalFormatting sqref="H11 H21 H31 H41 H51 H61 H71 H81 H91 H101 H111 H121 H131 H141 H151 H161 H171 H181">
    <cfRule type="cellIs" dxfId="102" priority="65" stopIfTrue="1" operator="greaterThan">
      <formula>"ko đạt"</formula>
    </cfRule>
  </conditionalFormatting>
  <conditionalFormatting sqref="I12:I13 I22:I23 I32:I33 I42:I43 I52:I53 I62:I63 I72:I73 I82:I83 I92:I93 I102:I103 I112:I113 I122:I123 I132:I133 I142:I143 I152:I153 I162:I163 I172:I173 I182:I183">
    <cfRule type="cellIs" dxfId="101" priority="88" stopIfTrue="1" operator="greaterThan">
      <formula>"ko đạt"</formula>
    </cfRule>
  </conditionalFormatting>
  <conditionalFormatting sqref="R6:S7 R14:S17 R24:S27 R34:S37 R44:S47 R54:S57 R64:S67 R74:S77 R84:S87 R94:S97 R104:S107 R114:S117 R124:S127 R134:S137 R144:S147 R154:S157 R164:S167 R174:S177 R184:S185">
    <cfRule type="cellIs" dxfId="100" priority="135" stopIfTrue="1" operator="greaterThan">
      <formula>"ko đạt"</formula>
    </cfRule>
  </conditionalFormatting>
  <conditionalFormatting sqref="J9:J10 J19:J20 J29:J30 J39:J40 J49:J50 J59:J60 J69:J70 J79:J80 J89:J90 J99:J100 J109:J110 J119:J120 J129:J130 J139:J140 J149:J150 J159:J160 J169:J170 J179:J180">
    <cfRule type="cellIs" dxfId="99" priority="62" stopIfTrue="1" operator="greaterThan">
      <formula>"ko đạt"</formula>
    </cfRule>
  </conditionalFormatting>
  <conditionalFormatting sqref="J12:J13 J22:J23 J32:J33 J42:J43 J52:J53 J62:J63 J72:J73 J82:J83 J92:J93 J102:J103 J112:J113 J122:J123 J132:J133 J142:J143 J152:J153 J162:J163 J172:J173 J182:J183">
    <cfRule type="cellIs" dxfId="98" priority="61" stopIfTrue="1" operator="greaterThan">
      <formula>"ko đạt"</formula>
    </cfRule>
  </conditionalFormatting>
  <conditionalFormatting sqref="J11 J21 J31 J41 J51 J61 J71 J81 J91 J101 J111 J121 J131 J141 J151 J161 J171 J181">
    <cfRule type="cellIs" dxfId="97" priority="60" stopIfTrue="1" operator="greaterThan">
      <formula>"ko đạt"</formula>
    </cfRule>
  </conditionalFormatting>
  <conditionalFormatting sqref="O14:P15 O24:P25 O34:P35 O44:P45 O54:P55 O64:P65 O74:P75 O84:P85 O94:P95 O104:P105 O114:P115 O124:P125 O134:P135 O144:P145 O154:P155 O164:P165 O174:P175 O184:P185">
    <cfRule type="cellIs" dxfId="96" priority="131" stopIfTrue="1" operator="greaterThan">
      <formula>"ko đạt"</formula>
    </cfRule>
  </conditionalFormatting>
  <conditionalFormatting sqref="G14:G15 G24:G25 G34:G35 G44:G45 G54:G55 G64:G65 G74:G75 G84:G85 G94:G95 G104:G105 G114:G115 G124:G125 G134:G135 G144:G145 G154:G155 G164:G165 G174:G175 G184:G185">
    <cfRule type="cellIs" dxfId="95" priority="56" stopIfTrue="1" operator="greaterThan">
      <formula>"ko đạt"</formula>
    </cfRule>
  </conditionalFormatting>
  <conditionalFormatting sqref="K11 K21 K31 K41 K51 K61 K71 K81 K91 K101 K111 K121 K131 K141 K151 K161 K171 K181">
    <cfRule type="cellIs" dxfId="94" priority="82" stopIfTrue="1" operator="greaterThan">
      <formula>"ko đạt"</formula>
    </cfRule>
  </conditionalFormatting>
  <conditionalFormatting sqref="G12:G13 G22:G23 G32:G33 G42:G43 G52:G53 G62:G63 G72:G73 G82:G83 G92:G93 G102:G103 G112:G113 G122:G123 G132:G133 G142:G143 G152:G153 G162:G163 G172:G173 G182:G183">
    <cfRule type="cellIs" dxfId="93" priority="55" stopIfTrue="1" operator="greaterThan">
      <formula>"ko đạt"</formula>
    </cfRule>
  </conditionalFormatting>
  <conditionalFormatting sqref="J7 J17 J27 J37 J47 J57 J67 J77 J87 J97 J107 J117 J127 J137 J147 J157 J167 J177">
    <cfRule type="cellIs" dxfId="92" priority="81" stopIfTrue="1" operator="greaterThan">
      <formula>"ko đạt"</formula>
    </cfRule>
  </conditionalFormatting>
  <conditionalFormatting sqref="K9:K10 K19:K20 K29:K30 K39:K40 K49:K50 K59:K60 K69:K70 K79:K80 K89:K90 K99:K100 K109:K110 K119:K120 K129:K130 K139:K140 K149:K150 K159:K160 K169:K170 K179:K180">
    <cfRule type="cellIs" dxfId="91" priority="52" stopIfTrue="1" operator="greaterThan">
      <formula>"ko đạt"</formula>
    </cfRule>
  </conditionalFormatting>
  <conditionalFormatting sqref="N7 N17 N27 N37 N47 N57 N67 N77 N87 N97 N107 N117 N127 N137 N147 N157 N167 N177">
    <cfRule type="cellIs" dxfId="90" priority="75" stopIfTrue="1" operator="greaterThan">
      <formula>"ko đạt"</formula>
    </cfRule>
  </conditionalFormatting>
  <conditionalFormatting sqref="K14:K15 K24:K25 K34:K35 K44:K45 K54:K55 K64:K65 K74:K75 K84:K85 K94:K95 K104:K105 K114:K115 K124:K125 K134:K135 K144:K145 K154:K155 K164:K165 K174:K175 K184:K185">
    <cfRule type="cellIs" dxfId="89" priority="50" stopIfTrue="1" operator="greaterThan">
      <formula>"ko đạt"</formula>
    </cfRule>
  </conditionalFormatting>
  <conditionalFormatting sqref="K12:K13 K22:K23 K32:K33 K42:K43 K52:K53 K62:K63 K72:K73 K82:K83 K92:K93 K102:K103 K112:K113 K122:K123 K132:K133 K142:K143 K152:K153 K162:K163 K172:K173 K182:K183">
    <cfRule type="cellIs" dxfId="88" priority="49" stopIfTrue="1" operator="greaterThan">
      <formula>"ko đạt"</formula>
    </cfRule>
  </conditionalFormatting>
  <conditionalFormatting sqref="K6 K16 K26 K36 K46 K56 K66 K76 K86 K96 K106 K116 K126 K136 K146 K156 K166 K176">
    <cfRule type="cellIs" dxfId="87" priority="54" stopIfTrue="1" operator="greaterThan">
      <formula>"ko đạt"</formula>
    </cfRule>
  </conditionalFormatting>
  <conditionalFormatting sqref="J6:J7 J16:J17 J26:J27 J36:J37 J46:J47 J56:J57 J66:J67 J76:J77 J86:J87 J96:J97 J106:J107 J116:J117 J126:J127 J136:J137 J146:J147 J156:J157 J166:J167 J176:J177">
    <cfRule type="cellIs" dxfId="86" priority="63" stopIfTrue="1" operator="greaterThan">
      <formula>"ko đạt"</formula>
    </cfRule>
  </conditionalFormatting>
  <conditionalFormatting sqref="J14:J15 J24:J25 J34:J35 J44:J45 J54:J55 J64:J65 J74:J75 J84:J85 J94:J95 J104:J105 J114:J115 J124:J125 J134:J135 J144:J145 J154:J155 J164:J165 J174:J175 J184:J185">
    <cfRule type="cellIs" dxfId="85" priority="64" stopIfTrue="1" operator="greaterThan">
      <formula>"ko đạt"</formula>
    </cfRule>
  </conditionalFormatting>
  <conditionalFormatting sqref="G7 G17 G27 G37 G47 G57 G67 G77 G87 G97 G107 G117 G127 G137 G147 G157 G167 G177">
    <cfRule type="cellIs" dxfId="84" priority="59" stopIfTrue="1" operator="greaterThan">
      <formula>"ko đạt"</formula>
    </cfRule>
  </conditionalFormatting>
  <conditionalFormatting sqref="G9:G10 G19:G20 G29:G30 G39:G40 G49:G50 G59:G60 G69:G70 G79:G80 G89:G90 G99:G100 G109:G110 G119:G120 G129:G130 G139:G140 G149:G150 G159:G160 G169:G170 G179:G180">
    <cfRule type="cellIs" dxfId="83" priority="58" stopIfTrue="1" operator="greaterThan">
      <formula>"ko đạt"</formula>
    </cfRule>
  </conditionalFormatting>
  <conditionalFormatting sqref="G11 G21 G31 G41 G51 G61 G71 G81 G91 G101 G111 G121 G131 G141 G151 G161 G171 G181">
    <cfRule type="cellIs" dxfId="82" priority="57" stopIfTrue="1" operator="greaterThan">
      <formula>"ko đạt"</formula>
    </cfRule>
  </conditionalFormatting>
  <conditionalFormatting sqref="K11 K21 K31 K41 K51 K61 K71 K81 K91 K101 K111 K121 K131 K141 K151 K161 K171 K181">
    <cfRule type="cellIs" dxfId="81" priority="51" stopIfTrue="1" operator="greaterThan">
      <formula>"ko đạt"</formula>
    </cfRule>
  </conditionalFormatting>
  <conditionalFormatting sqref="K7 K17 K27 K37 K47 K57 K67 K77 K87 K97 K107 K117 K127 K137 K147 K157 K167 K177">
    <cfRule type="cellIs" dxfId="80" priority="53" stopIfTrue="1" operator="greaterThan">
      <formula>"ko đạt"</formula>
    </cfRule>
  </conditionalFormatting>
  <conditionalFormatting sqref="S14:S15 S24:S25 S34:S35 S44:S45 S54:S55 S64:S65 S74:S75 S84:S85 S94:S95 S104:S105 S114:S115 S124:S125 S134:S135 S144:S145 S154:S155 S164:S165 S174:S175 S184:S185">
    <cfRule type="cellIs" dxfId="79" priority="119" stopIfTrue="1" operator="greaterThan">
      <formula>"ko đạt"</formula>
    </cfRule>
  </conditionalFormatting>
  <conditionalFormatting sqref="H12 H22 H32 H42 H52 H62 H72 H82 H92 H102 H112 H122 H132 H142 H152 H162 H172 H182">
    <cfRule type="cellIs" dxfId="78" priority="93" stopIfTrue="1" operator="greaterThan">
      <formula>"ko đạt"</formula>
    </cfRule>
  </conditionalFormatting>
  <conditionalFormatting sqref="N14:N15 N24:N25 N34:N35 N44:N45 N54:N55 N64:N65 N74:N75 N84:N85 N94:N95 N104:N105 N114:N115 N124:N125 N134:N135 N144:N145 N154:N155 N164:N165 N174:N175 N184:N185">
    <cfRule type="cellIs" dxfId="77" priority="48" stopIfTrue="1" operator="greaterThan">
      <formula>"ko đạt"</formula>
    </cfRule>
  </conditionalFormatting>
  <conditionalFormatting sqref="H14:H15 H24:H25 H34:H35 H44:H45 H54:H55 H64:H65 H74:H75 H84:H85 H94:H95 H104:H105 H114:H115 H124:H125 H134:H135 H144:H145 H154:H155 H164:H165 H174:H175 H184:H185">
    <cfRule type="cellIs" dxfId="76" priority="69" stopIfTrue="1" operator="greaterThan">
      <formula>"ko đạt"</formula>
    </cfRule>
  </conditionalFormatting>
  <conditionalFormatting sqref="N9:N10 N19:N20 N29:N30 N39:N40 N49:N50 N59:N60 N69:N70 N79:N80 N89:N90 N99:N100 N109:N110 N119:N120 N129:N130 N139:N140 N149:N150 N159:N160 N169:N170 N179:N180">
    <cfRule type="cellIs" dxfId="75" priority="46" stopIfTrue="1" operator="greaterThan">
      <formula>"ko đạt"</formula>
    </cfRule>
  </conditionalFormatting>
  <conditionalFormatting sqref="M9:M10 M19:M20 M29:M30 M39:M40 M49:M50 M59:M60 M69:M70 M79:M80 M89:M90 M99:M100 M109:M110 M119:M120 M129:M130 M139:M140 M149:M150 M159:M160 M169:M170 M179:M180 M12 M22 M32 M42 M52 M62 M72 M82 M92 M102 M112 M122 M132 M142 M152 M162 M172 M182">
    <cfRule type="cellIs" dxfId="74" priority="145" stopIfTrue="1" operator="greaterThan">
      <formula>"ko đạt"</formula>
    </cfRule>
  </conditionalFormatting>
  <conditionalFormatting sqref="N6:O6 N16:O16 N26:O26 N36:O36 N46:O46 N56:O56 N66:O66 N76:O76 N86:O86 N96:O96 N106:O106 N116:O116 N126:O126 N136:O136 N146:O146 N156:O156 N166:O166 N176:O176 N7 N17 N27 N37 N47 N57 N67 N77 N87 N97 N107 N117 N127 N137 N147 N157 N167 N177">
    <cfRule type="cellIs" dxfId="73" priority="47" stopIfTrue="1" operator="greaterThan">
      <formula>"ko đạt"</formula>
    </cfRule>
  </conditionalFormatting>
  <conditionalFormatting sqref="N12:N13 N22:N23 N32:N33 N42:N43 N52:N53 N62:N63 N72:N73 N82:N83 N92:N93 N102:N103 N112:N113 N122:N123 N132:N133 N142:N143 N152:N153 N162:N163 N172:N173 N182:N183">
    <cfRule type="cellIs" dxfId="72" priority="45" stopIfTrue="1" operator="greaterThan">
      <formula>"ko đạt"</formula>
    </cfRule>
  </conditionalFormatting>
  <conditionalFormatting sqref="P14:P15 P24:P25 P34:P35 P44:P45 P54:P55 P64:P65 P74:P75 P84:P85 P94:P95 P104:P105 P114:P115 P124:P125 P134:P135 P144:P145 P154:P155 P164:P165 P174:P175 P184:P185">
    <cfRule type="cellIs" dxfId="71" priority="43" stopIfTrue="1" operator="greaterThan">
      <formula>"ko đạt"</formula>
    </cfRule>
  </conditionalFormatting>
  <conditionalFormatting sqref="N11 N21 N31 N41 N51 N61 N71 N81 N91 N101 N111 N121 N131 N141 N151 N161 N171 N181">
    <cfRule type="cellIs" dxfId="70" priority="44" stopIfTrue="1" operator="greaterThan">
      <formula>"ko đạt"</formula>
    </cfRule>
  </conditionalFormatting>
  <conditionalFormatting sqref="P6:P7 P16:P17 P26:P27 P36:P37 P46:P47 P56:P57 P66:P67 P76:P77 P86:P87 P96:P97 P106:P107 P116:P117 P126:P127 P136:P137 P146:P147 P156:P157 P166:P167 P176:P177">
    <cfRule type="cellIs" dxfId="69" priority="42" stopIfTrue="1" operator="greaterThan">
      <formula>"ko đạt"</formula>
    </cfRule>
  </conditionalFormatting>
  <conditionalFormatting sqref="P9:P10 P19:P20 P29:P30 P39:P40 P49:P50 P59:P60 P69:P70 P79:P80 P89:P90 P99:P100 P109:P110 P119:P120 P129:P130 P139:P140 P149:P150 P159:P160 P169:P170 P179:P180">
    <cfRule type="cellIs" dxfId="68" priority="41" stopIfTrue="1" operator="greaterThan">
      <formula>"ko đạt"</formula>
    </cfRule>
  </conditionalFormatting>
  <conditionalFormatting sqref="M9:M10 M19:M20 M29:M30 M39:M40 M49:M50 M59:M60 M69:M70 M79:M80 M89:M90 M99:M100 M109:M110 M119:M120 M129:M130 M139:M140 M149:M150 M159:M160 M169:M170 M179:M180">
    <cfRule type="cellIs" dxfId="67" priority="15" stopIfTrue="1" operator="greaterThan">
      <formula>"ko đạt"</formula>
    </cfRule>
  </conditionalFormatting>
  <conditionalFormatting sqref="R14:R15 R24:R25 R34:R35 R44:R45 R54:R55 R64:R65 R74:R75 R84:R85 R94:R95 R104:R105 R114:R115 R124:R125 R134:R135 R144:R145 R154:R155 R164:R165 R174:R175 R184:R185">
    <cfRule type="cellIs" dxfId="66" priority="38" stopIfTrue="1" operator="greaterThan">
      <formula>"ko đạt"</formula>
    </cfRule>
  </conditionalFormatting>
  <conditionalFormatting sqref="R6:R7 R16:R17 R26:R27 R36:R37 R46:R47 R56:R57 R66:R67 R76:R77 R86:R87 R96:R97 R106:R107 R116:R117 R126:R127 R136:R137 R146:R147 R156:R157 R166:R167 R176:R177">
    <cfRule type="cellIs" dxfId="65" priority="37" stopIfTrue="1" operator="greaterThan">
      <formula>"ko đạt"</formula>
    </cfRule>
  </conditionalFormatting>
  <conditionalFormatting sqref="R9:R10 R19:R20 R29:R30 R39:R40 R49:R50 R59:R60 R69:R70 R79:R80 R89:R90 R99:R100 R109:R110 R119:R120 R129:R130 R139:R140 R149:R150 R159:R160 R169:R170 R179:R180">
    <cfRule type="cellIs" dxfId="64" priority="36" stopIfTrue="1" operator="greaterThan">
      <formula>"ko đạt"</formula>
    </cfRule>
  </conditionalFormatting>
  <conditionalFormatting sqref="R12:R13 R22:R23 R32:R33 R42:R43 R52:R53 R62:R63 R72:R73 R82:R83 R92:R93 R102:R103 R112:R113 R122:R123 R132:R133 R142:R143 R152:R153 R162:R163 R172:R173 R182:R183">
    <cfRule type="cellIs" dxfId="63" priority="35" stopIfTrue="1" operator="greaterThan">
      <formula>"ko đạt"</formula>
    </cfRule>
  </conditionalFormatting>
  <conditionalFormatting sqref="O9:O10 O19:O20 O29:O30 O39:O40 O49:O50 O59:O60 O69:O70 O79:O80 O89:O90 O99:O100 O109:O110 O119:O120 O129:O130 O139:O140 O149:O150 O159:O160 O169:O170 O179:O180">
    <cfRule type="cellIs" dxfId="62" priority="32" stopIfTrue="1" operator="greaterThan">
      <formula>"ko đạt"</formula>
    </cfRule>
  </conditionalFormatting>
  <conditionalFormatting sqref="O11 O21 O31 O41 O51 O61 O71 O81 O91 O101 O111 O121 O131 O141 O151 O161 O171 O181">
    <cfRule type="cellIs" dxfId="61" priority="31" stopIfTrue="1" operator="greaterThan">
      <formula>"ko đạt"</formula>
    </cfRule>
  </conditionalFormatting>
  <conditionalFormatting sqref="O12:O13 O22:O23 O32:O33 O42:O43 O52:O53 O62:O63 O72:O73 O82:O83 O92:O93 O102:O103 O112:O113 O122:O123 O132:O133 O142:O143 O152:O153 O162:O163 O172:O173 O182:O183">
    <cfRule type="cellIs" dxfId="60" priority="29" stopIfTrue="1" operator="greaterThan">
      <formula>"ko đạt"</formula>
    </cfRule>
  </conditionalFormatting>
  <conditionalFormatting sqref="S6 S16 S26 S36 S46 S56 S66 S76 S86 S96 S106 S116 S126 S136 S146 S156 S166 S176">
    <cfRule type="cellIs" dxfId="59" priority="28" stopIfTrue="1" operator="greaterThan">
      <formula>"ko đạt"</formula>
    </cfRule>
  </conditionalFormatting>
  <conditionalFormatting sqref="S9:S10 S19:S20 S29:S30 S39:S40 S49:S50 S59:S60 S69:S70 S79:S80 S89:S90 S99:S100 S109:S110 S119:S120 S129:S130 S139:S140 S149:S150 S159:S160 S169:S170 S179:S180">
    <cfRule type="cellIs" dxfId="58" priority="26" stopIfTrue="1" operator="greaterThan">
      <formula>"ko đạt"</formula>
    </cfRule>
  </conditionalFormatting>
  <conditionalFormatting sqref="S11 S21 S31 S41 S51 S61 S71 S81 S91 S101 S111 S121 S131 S141 S151 S161 S171 S181">
    <cfRule type="cellIs" dxfId="57" priority="25" stopIfTrue="1" operator="greaterThan">
      <formula>"ko đạt"</formula>
    </cfRule>
  </conditionalFormatting>
  <conditionalFormatting sqref="O14:O15 O24:O25 O34:O35 O44:O45 O54:O55 O64:O65 O74:O75 O84:O85 O94:O95 O104:O105 O114:O115 O124:O125 O134:O135 O144:O145 O154:O155 O164:O165 O174:O175 O184:O185">
    <cfRule type="cellIs" dxfId="56" priority="30" stopIfTrue="1" operator="greaterThan">
      <formula>"ko đạt"</formula>
    </cfRule>
  </conditionalFormatting>
  <conditionalFormatting sqref="P12:P13 P22:P23 P32:P33 P42:P43 P52:P53 P62:P63 P72:P73 P82:P83 P92:P93 P102:P103 P112:P113 P122:P123 P132:P133 P142:P143 P152:P153 P162:P163 P172:P173 P182:P183">
    <cfRule type="cellIs" dxfId="55" priority="40" stopIfTrue="1" operator="greaterThan">
      <formula>"ko đạt"</formula>
    </cfRule>
  </conditionalFormatting>
  <conditionalFormatting sqref="R11 R21 R31 R41 R51 R61 R71 R81 R91 R101 R111 R121 R131 R141 R151 R161 R171 R181">
    <cfRule type="cellIs" dxfId="54" priority="34" stopIfTrue="1" operator="greaterThan">
      <formula>"ko đạt"</formula>
    </cfRule>
  </conditionalFormatting>
  <conditionalFormatting sqref="O7 O17 O27 O37 O47 O57 O67 O77 O87 O97 O107 O117 O127 O137 O147 O157 O167 O177">
    <cfRule type="cellIs" dxfId="53" priority="33" stopIfTrue="1" operator="greaterThan">
      <formula>"ko đạt"</formula>
    </cfRule>
  </conditionalFormatting>
  <conditionalFormatting sqref="S7 S17 S27 S37 S47 S57 S67 S77 S87 S97 S107 S117 S127 S137 S147 S157 S167 S177">
    <cfRule type="cellIs" dxfId="52" priority="27" stopIfTrue="1" operator="greaterThan">
      <formula>"ko đạt"</formula>
    </cfRule>
  </conditionalFormatting>
  <conditionalFormatting sqref="S14:S15 S24:S25 S34:S35 S44:S45 S54:S55 S64:S65 S74:S75 S84:S85 S94:S95 S104:S105 S114:S115 S124:S125 S134:S135 S144:S145 S154:S155 S164:S165 S174:S175 S184:S185">
    <cfRule type="cellIs" dxfId="51" priority="24" stopIfTrue="1" operator="greaterThan">
      <formula>"ko đạt"</formula>
    </cfRule>
  </conditionalFormatting>
  <conditionalFormatting sqref="S12:S13 S22:S23 S32:S33 S42:S43 S52:S53 S62:S63 S72:S73 S82:S83 S92:S93 S102:S103 S112:S113 S122:S123 S132:S133 S142:S143 S152:S153 S162:S163 S172:S173 S182:S183">
    <cfRule type="cellIs" dxfId="50" priority="23" stopIfTrue="1" operator="greaterThan">
      <formula>"ko đạt"</formula>
    </cfRule>
  </conditionalFormatting>
  <conditionalFormatting sqref="M14:M15 M24:M25 M34:M35 M44:M45 M54:M55 M64:M65 M74:M75 M84:M85 M94:M95 M104:M105 M114:M115 M124:M125 M134:M135 M144:M145 M154:M155 M164:M165 M174:M175 M184:M185">
    <cfRule type="cellIs" dxfId="49" priority="22" stopIfTrue="1" operator="greaterThan">
      <formula>"ko đạt"</formula>
    </cfRule>
  </conditionalFormatting>
  <conditionalFormatting sqref="M9:M10 M19:M20 M29:M30 M39:M40 M49:M50 M59:M60 M69:M70 M79:M80 M89:M90 M99:M100 M109:M110 M119:M120 M129:M130 M139:M140 M149:M150 M159:M160 M169:M170 M179:M180">
    <cfRule type="cellIs" dxfId="48" priority="20" stopIfTrue="1" operator="greaterThan">
      <formula>"ko đạt"</formula>
    </cfRule>
  </conditionalFormatting>
  <conditionalFormatting sqref="M12:M13 M22:M23 M32:M33 M42:M43 M52:M53 M62:M63 M72:M73 M82:M83 M92:M93 M102:M103 M112:M113 M122:M123 M132:M133 M142:M143 M152:M153 M162:M163 M172:M173 M182:M183">
    <cfRule type="cellIs" dxfId="47" priority="19" stopIfTrue="1" operator="greaterThan">
      <formula>"ko đạt"</formula>
    </cfRule>
  </conditionalFormatting>
  <conditionalFormatting sqref="M11 M21 M31 M41 M51 M61 M71 M81 M91 M101 M111 M121 M131 M141 M151 M161 M171 M181">
    <cfRule type="cellIs" dxfId="46" priority="18" stopIfTrue="1" operator="greaterThan">
      <formula>"ko đạt"</formula>
    </cfRule>
  </conditionalFormatting>
  <conditionalFormatting sqref="M6 M16 M26 M36 M46 M56 M66 M76 M86 M96 M106 M116 M126 M136 M146 M156 M166 M176">
    <cfRule type="cellIs" dxfId="45" priority="17" stopIfTrue="1" operator="greaterThan">
      <formula>"ko đạt"</formula>
    </cfRule>
  </conditionalFormatting>
  <conditionalFormatting sqref="M11 M21 M31 M41 M51 M61 M71 M81 M91 M101 M111 M121 M131 M141 M151 M161 M171 M181">
    <cfRule type="cellIs" dxfId="44" priority="14" stopIfTrue="1" operator="greaterThan">
      <formula>"ko đạt"</formula>
    </cfRule>
  </conditionalFormatting>
  <conditionalFormatting sqref="M14:M15 M24:M25 M34:M35 M44:M45 M54:M55 M64:M65 M74:M75 M84:M85 M94:M95 M104:M105 M114:M115 M124:M125 M134:M135 M144:M145 M154:M155 M164:M165 M174:M175 M184:M185">
    <cfRule type="cellIs" dxfId="43" priority="13" stopIfTrue="1" operator="greaterThan">
      <formula>"ko đạt"</formula>
    </cfRule>
  </conditionalFormatting>
  <conditionalFormatting sqref="M12:M13 M22:M23 M32:M33 M42:M43 M52:M53 M62:M63 M72:M73 M82:M83 M92:M93 M102:M103 M112:M113 M122:M123 M132:M133 M142:M143 M152:M153 M162:M163 M172:M173 M182:M183">
    <cfRule type="cellIs" dxfId="42" priority="12" stopIfTrue="1" operator="greaterThan">
      <formula>"ko đạt"</formula>
    </cfRule>
  </conditionalFormatting>
  <conditionalFormatting sqref="L14:L15 L24:L25 L34:L35 L44:L45 L54:L55 L64:L65 L74:L75 L84:L85 L94:L95 L104:L105 L114:L115 L124:L125 L134:L135 L144:L145 L154:L155 L164:L165 L174:L175 L184:L185">
    <cfRule type="cellIs" dxfId="41" priority="11" stopIfTrue="1" operator="greaterThan">
      <formula>"ko đạt"</formula>
    </cfRule>
  </conditionalFormatting>
  <conditionalFormatting sqref="L12:L13 L22:L23 L32:L33 L42:L43 L52:L53 L62:L63 L72:L73 L82:L83 L92:L93 L102:L103 L112:L113 L122:L123 L132:L133 L142:L143 L152:L153 L162:L163 L172:L173 L182:L183">
    <cfRule type="cellIs" dxfId="40" priority="8" stopIfTrue="1" operator="greaterThan">
      <formula>"ko đạt"</formula>
    </cfRule>
  </conditionalFormatting>
  <conditionalFormatting sqref="L11 L21 L31 L41 L51 L61 L71 L81 L91 L101 L111 L121 L131 L141 L151 L161 L171 L181">
    <cfRule type="cellIs" dxfId="39" priority="7" stopIfTrue="1" operator="greaterThan">
      <formula>"ko đạt"</formula>
    </cfRule>
  </conditionalFormatting>
  <conditionalFormatting sqref="L6 L16 L26 L36 L46 L56 L66 L76 L86 L96 L106 L116 L126 L136 L146 L156 L166 L176">
    <cfRule type="cellIs" dxfId="38" priority="6" stopIfTrue="1" operator="greaterThan">
      <formula>"ko đạt"</formula>
    </cfRule>
  </conditionalFormatting>
  <conditionalFormatting sqref="L7 L17 L27 L37 L47 L57 L67 L77 L87 L97 L107 L117 L127 L137 L147 L157 L167 L177">
    <cfRule type="cellIs" dxfId="37" priority="5" stopIfTrue="1" operator="greaterThan">
      <formula>"ko đạt"</formula>
    </cfRule>
  </conditionalFormatting>
  <conditionalFormatting sqref="L9:L10 L19:L20 L29:L30 L39:L40 L49:L50 L59:L60 L69:L70 L79:L80 L89:L90 L99:L100 L109:L110 L119:L120 L129:L130 L139:L140 L149:L150 L159:L160 L169:L170 L179:L180">
    <cfRule type="cellIs" dxfId="36" priority="4" stopIfTrue="1" operator="greaterThan">
      <formula>"ko đạt"</formula>
    </cfRule>
  </conditionalFormatting>
  <conditionalFormatting sqref="L14:L15 L24:L25 L34:L35 L44:L45 L54:L55 L64:L65 L74:L75 L84:L85 L94:L95 L104:L105 L114:L115 L124:L125 L134:L135 L144:L145 L154:L155 L164:L165 L174:L175 L184:L185">
    <cfRule type="cellIs" dxfId="35" priority="2" stopIfTrue="1" operator="greaterThan">
      <formula>"ko đạt"</formula>
    </cfRule>
  </conditionalFormatting>
  <conditionalFormatting sqref="L12:L13 L22:L23 L32:L33 L42:L43 L52:L53 L62:L63 L72:L73 L82:L83 L92:L93 L102:L103 L112:L113 L122:L123 L132:L133 L142:L143 L152:L153 L162:L163 L172:L173 L182:L183">
    <cfRule type="cellIs" dxfId="34" priority="1" stopIfTrue="1" operator="greaterThan">
      <formula>"ko đạt"</formula>
    </cfRule>
  </conditionalFormatting>
  <conditionalFormatting sqref="M6:M7 M16:M17 M26:M27 M36:M37 M46:M47 M56:M57 M66:M67 M76:M77 M86:M87 M96:M97 M106:M107 M116:M117 M126:M127 M136:M137 M146:M147 M156:M157 M166:M167 M176:M177">
    <cfRule type="cellIs" dxfId="33" priority="21" stopIfTrue="1" operator="greaterThan">
      <formula>"ko đạt"</formula>
    </cfRule>
  </conditionalFormatting>
  <conditionalFormatting sqref="M7 M17 M27 M37 M47 M57 M67 M77 M87 M97 M107 M117 M127 M137 M147 M157 M167 M177">
    <cfRule type="cellIs" dxfId="32" priority="16" stopIfTrue="1" operator="greaterThan">
      <formula>"ko đạt"</formula>
    </cfRule>
  </conditionalFormatting>
  <conditionalFormatting sqref="L6:L7 L16:L17 L26:L27 L36:L37 L46:L47 L56:L57 L66:L67 L76:L77 L86:L87 L96:L97 L106:L107 L116:L117 L126:L127 L136:L137 L146:L147 L156:L157 L166:L167 L176:L177">
    <cfRule type="cellIs" dxfId="31" priority="10" stopIfTrue="1" operator="greaterThan">
      <formula>"ko đạt"</formula>
    </cfRule>
  </conditionalFormatting>
  <conditionalFormatting sqref="L9:L10 L19:L20 L29:L30 L39:L40 L49:L50 L59:L60 L69:L70 L79:L80 L89:L90 L99:L100 L109:L110 L119:L120 L129:L130 L139:L140 L149:L150 L159:L160 L169:L170 L179:L180">
    <cfRule type="cellIs" dxfId="30" priority="9" stopIfTrue="1" operator="greaterThan">
      <formula>"ko đạt"</formula>
    </cfRule>
  </conditionalFormatting>
  <conditionalFormatting sqref="L11 L21 L31 L41 L51 L61 L71 L81 L91 L101 L111 L121 L131 L141 L151 L161 L171 L181">
    <cfRule type="cellIs" dxfId="29" priority="3" stopIfTrue="1" operator="greaterThan">
      <formula>"ko đạt"</formula>
    </cfRule>
  </conditionalFormatting>
  <conditionalFormatting sqref="O6:P7 O14:P17 O24:P27 O34:P37 O44:P47 O54:P57 O64:P67 O74:P77 O84:P87 O94:P97 O104:P107 O114:P117 O124:P127 O134:P137 O144:P147 O154:P157 O164:P167 O174:P177 O184:P185">
    <cfRule type="cellIs" dxfId="28" priority="191" stopIfTrue="1" operator="greaterThan">
      <formula>"ko đạt"</formula>
    </cfRule>
  </conditionalFormatting>
  <conditionalFormatting sqref="O9:O10 O19:O20 O29:O30 O39:O40 O49:O50 O59:O60 O69:O70 O79:O80 O89:O90 O99:O100 O109:O110 O119:O120 O129:O130 O139:O140 O149:O150 O159:O160 O169:O170 O179:O180 P13 P23 P33 P43 P53 P63 P73 P83 P93 P103 P113 P123 P133 P143 P153 P163 P173 P183 O12:O13 O22:O23 O32:O33 O42:O43 O52:O53 O62:O63 O72:O73 O82:O83 O92:O93 O102:O103 O112:O113 O122:O123 O132:O133 O142:O143 O152:O153 O162:O163 O172:O173 O182:O183">
    <cfRule type="cellIs" dxfId="27" priority="190" stopIfTrue="1" operator="greaterThan">
      <formula>"ko đạt"</formula>
    </cfRule>
  </conditionalFormatting>
  <conditionalFormatting sqref="P9:P10 P19:P20 P29:P30 P39:P40 P49:P50 P59:P60 P69:P70 P79:P80 P89:P90 P99:P100 P109:P110 P119:P120 P129:P130 P139:P140 P149:P150 P159:P160 P169:P170 P179:P180 P12 P22 P32 P42 P52 P62 P72 P82 P92 P102 P112 P122 P132 P142 P152 P162 P172 P182">
    <cfRule type="cellIs" dxfId="26" priority="189" stopIfTrue="1" operator="greaterThan">
      <formula>"ko đạt"</formula>
    </cfRule>
  </conditionalFormatting>
  <conditionalFormatting sqref="O11:P11 O21:P21 O31:P31 O41:P41 O51:P51 O61:P61 O71:P71 O81:P81 O91:P91 O101:P101 O111:P111 O121:P121 O131:P131 O141:P141 O151:P151 O161:P161 O171:P171 O181:P181">
    <cfRule type="cellIs" dxfId="25" priority="188" stopIfTrue="1" operator="greaterThan">
      <formula>"ko đạt"</formula>
    </cfRule>
  </conditionalFormatting>
  <conditionalFormatting sqref="Q6:R7 Q14:R17 Q24:R27 Q34:R37 Q44:R47 Q54:R57 Q64:R67 Q74:R77 Q84:R87 Q94:R97 Q104:R107 Q114:R117 Q124:R127 Q134:R137 Q144:R147 Q154:R157 Q164:R167 Q174:R177 Q184:R185">
    <cfRule type="cellIs" dxfId="24" priority="187" stopIfTrue="1" operator="greaterThan">
      <formula>"ko đạt"</formula>
    </cfRule>
  </conditionalFormatting>
  <conditionalFormatting sqref="Q9:Q10 Q19:Q20 Q29:Q30 Q39:Q40 Q49:Q50 Q59:Q60 Q69:Q70 Q79:Q80 Q89:Q90 Q99:Q100 Q109:Q110 Q119:Q120 Q129:Q130 Q139:Q140 Q149:Q150 Q159:Q160 Q169:Q170 Q179:Q180 R13 R23 R33 R43 R53 R63 R73 R83 R93 R103 R113 R123 R133 R143 R153 R163 R173 R183 Q12:Q13 Q22:Q23 Q32:Q33 Q42:Q43 Q52:Q53 Q62:Q63 Q72:Q73 Q82:Q83 Q92:Q93 Q102:Q103 Q112:Q113 Q122:Q123 Q132:Q133 Q142:Q143 Q152:Q153 Q162:Q163 Q172:Q173 Q182:Q183">
    <cfRule type="cellIs" dxfId="23" priority="186" stopIfTrue="1" operator="greaterThan">
      <formula>"ko đạt"</formula>
    </cfRule>
  </conditionalFormatting>
  <conditionalFormatting sqref="R9:R10 R19:R20 R29:R30 R39:R40 R49:R50 R59:R60 R69:R70 R79:R80 R89:R90 R99:R100 R109:R110 R119:R120 R129:R130 R139:R140 R149:R150 R159:R160 R169:R170 R179:R180 R12 R22 R32 R42 R52 R62 R72 R82 R92 R102 R112 R122 R132 R142 R152 R162 R172 R182">
    <cfRule type="cellIs" dxfId="22" priority="185" stopIfTrue="1" operator="greaterThan">
      <formula>"ko đạt"</formula>
    </cfRule>
  </conditionalFormatting>
  <conditionalFormatting sqref="Q11:R11 Q21:R21 Q31:R31 Q41:R41 Q51:R51 Q61:R61 Q71:R71 Q81:R81 Q91:R91 Q101:R101 Q111:R111 Q121:R121 Q131:R131 Q141:R141 Q151:R151 Q161:R161 Q171:R171 Q181:R181">
    <cfRule type="cellIs" dxfId="21" priority="184" stopIfTrue="1" operator="greaterThan">
      <formula>"ko đạt"</formula>
    </cfRule>
  </conditionalFormatting>
  <conditionalFormatting sqref="S6:T7 S14:T17 S24:T27 S34:T37 S44:T47 S54:T57 S64:T67 S74:T77 S84:T87 S94:T97 S104:T107 S114:T117 S124:T127 S134:T137 S144:T147 S154:T157 S164:T167 S174:T177 S184:T185">
    <cfRule type="cellIs" dxfId="20" priority="183" stopIfTrue="1" operator="greaterThan">
      <formula>"ko đạt"</formula>
    </cfRule>
  </conditionalFormatting>
  <conditionalFormatting sqref="S9:S10 S19:S20 S29:S30 S39:S40 S49:S50 S59:S60 S69:S70 S79:S80 S89:S90 S99:S100 S109:S110 S119:S120 S129:S130 S139:S140 S149:S150 S159:S160 S169:S170 S179:S180 T13 T23 T33 T43 T53 T63 T73 T83 T93 T103 T113 T123 T133 T143 T153 T163 T173 T183 S12:S13 S22:S23 S32:S33 S42:S43 S52:S53 S62:S63 S72:S73 S82:S83 S92:S93 S102:S103 S112:S113 S122:S123 S132:S133 S142:S143 S152:S153 S162:S163 S172:S173 S182:S183">
    <cfRule type="cellIs" dxfId="19" priority="182" stopIfTrue="1" operator="greaterThan">
      <formula>"ko đạt"</formula>
    </cfRule>
  </conditionalFormatting>
  <conditionalFormatting sqref="T9:T10 T19:T20 T29:T30 T39:T40 T49:T50 T59:T60 T69:T70 T79:T80 T89:T90 T99:T100 T109:T110 T119:T120 T129:T130 T139:T140 T149:T150 T159:T160 T169:T170 T179:T180 T12 T22 T32 T42 T52 T62 T72 T82 T92 T102 T112 T122 T132 T142 T152 T162 T172 T182">
    <cfRule type="cellIs" dxfId="18" priority="181" stopIfTrue="1" operator="greaterThan">
      <formula>"ko đạt"</formula>
    </cfRule>
  </conditionalFormatting>
  <conditionalFormatting sqref="U11:V11 U21:V21 U31:V31 U41:V41 U51:V51 U61:V61 U71:V71 U81:V81 U91:V91 U101:V101 U111:V111 U121:V121 U131:V131 U141:V141 U151:V151 U161:V161 U171:V171 U181:V181">
    <cfRule type="cellIs" dxfId="17" priority="176" stopIfTrue="1" operator="greaterThan">
      <formula>"ko đạt"</formula>
    </cfRule>
  </conditionalFormatting>
  <conditionalFormatting sqref="G6:H7 G14:H17 G24:H27 G34:H37 G44:H47 G54:H57 G64:H67 G74:H77 G84:H87 G94:H97 G104:H107 G114:H117 G124:H127 G134:H137 G144:H147 G154:H157 G164:H167 G174:H177 G184:H185">
    <cfRule type="cellIs" dxfId="16" priority="175" stopIfTrue="1" operator="greaterThan">
      <formula>"ko đạt"</formula>
    </cfRule>
  </conditionalFormatting>
  <conditionalFormatting sqref="G9:G10 G19:G20 G29:G30 G39:G40 G49:G50 G59:G60 G69:G70 G79:G80 G89:G90 G99:G100 G109:G110 G119:G120 G129:G130 G139:G140 G149:G150 G159:G160 G169:G170 G179:G180 H13 H23 H33 H43 H53 H63 H73 H83 H93 H103 H113 H123 H133 H143 H153 H163 H173 H183 G12:G13 G22:G23 G32:G33 G42:G43 G52:G53 G62:G63 G72:G73 G82:G83 G92:G93 G102:G103 G112:G113 G122:G123 G132:G133 G142:G143 G152:G153 G162:G163 G172:G173 G182:G183">
    <cfRule type="cellIs" dxfId="15" priority="174" stopIfTrue="1" operator="greaterThan">
      <formula>"ko đạt"</formula>
    </cfRule>
  </conditionalFormatting>
  <conditionalFormatting sqref="H9:H10 H19:H20 H29:H30 H39:H40 H49:H50 H59:H60 H69:H70 H79:H80 H89:H90 H99:H100 H109:H110 H119:H120 H129:H130 H139:H140 H149:H150 H159:H160 H169:H170 H179:H180 H12 H22 H32 H42 H52 H62 H72 H82 H92 H102 H112 H122 H132 H142 H152 H162 H172 H182">
    <cfRule type="cellIs" dxfId="14" priority="173" stopIfTrue="1" operator="greaterThan">
      <formula>"ko đạt"</formula>
    </cfRule>
  </conditionalFormatting>
  <conditionalFormatting sqref="G11:H11 G21:H21 G31:H31 G41:H41 G51:H51 G61:H61 G71:H71 G81:H81 G91:H91 G101:H101 G111:H111 G121:H121 G131:H131 G141:H141 G151:H151 G161:H161 G171:H171 G181:H181">
    <cfRule type="cellIs" dxfId="13" priority="172" stopIfTrue="1" operator="greaterThan">
      <formula>"ko đạt"</formula>
    </cfRule>
  </conditionalFormatting>
  <conditionalFormatting sqref="I6:J7 I14:J17 I24:J27 I34:J37 I44:J47 I54:J57 I64:J67 I74:J77 I84:J87 I94:J97 I104:J107 I114:J117 I124:J127 I134:J137 I144:J147 I154:J157 I164:J167 I174:J177 I184:J185">
    <cfRule type="cellIs" dxfId="12" priority="171" stopIfTrue="1" operator="greaterThan">
      <formula>"ko đạt"</formula>
    </cfRule>
  </conditionalFormatting>
  <conditionalFormatting sqref="I9:I10 I19:I20 I29:I30 I39:I40 I49:I50 I59:I60 I69:I70 I79:I80 I89:I90 I99:I100 I109:I110 I119:I120 I129:I130 I139:I140 I149:I150 I159:I160 I169:I170 I179:I180 J13 J23 J33 J43 J53 J63 J73 J83 J93 J103 J113 J123 J133 J143 J153 J163 J173 J183 I12:I13 I22:I23 I32:I33 I42:I43 I52:I53 I62:I63 I72:I73 I82:I83 I92:I93 I102:I103 I112:I113 I122:I123 I132:I133 I142:I143 I152:I153 I162:I163 I172:I173 I182:I183">
    <cfRule type="cellIs" dxfId="11" priority="170" stopIfTrue="1" operator="greaterThan">
      <formula>"ko đạt"</formula>
    </cfRule>
  </conditionalFormatting>
  <conditionalFormatting sqref="J9:J10 J19:J20 J29:J30 J39:J40 J49:J50 J59:J60 J69:J70 J79:J80 J89:J90 J99:J100 J109:J110 J119:J120 J129:J130 J139:J140 J149:J150 J159:J160 J169:J170 J179:J180 J12 J22 J32 J42 J52 J62 J72 J82 J92 J102 J112 J122 J132 J142 J152 J162 J172 J182">
    <cfRule type="cellIs" dxfId="10" priority="169" stopIfTrue="1" operator="greaterThan">
      <formula>"ko đạt"</formula>
    </cfRule>
  </conditionalFormatting>
  <conditionalFormatting sqref="I11:J11 I21:J21 I31:J31 I41:J41 I51:J51 I61:J61 I71:J71 I81:J81 I91:J91 I101:J101 I111:J111 I121:J121 I131:J131 I141:J141 I151:J151 I161:J161 I171:J171 I181:J181">
    <cfRule type="cellIs" dxfId="9" priority="168" stopIfTrue="1" operator="greaterThan">
      <formula>"ko đạt"</formula>
    </cfRule>
  </conditionalFormatting>
  <conditionalFormatting sqref="K6:L7 K14:L17 K24:L27 K34:L37 K44:L47 K54:L57 K64:L67 K74:L77 K84:L87 K94:L97 K104:L107 K114:L117 K124:L127 K134:L137 K144:L147 K154:L157 K164:L167 K174:L177 K184:L185">
    <cfRule type="cellIs" dxfId="8" priority="167" stopIfTrue="1" operator="greaterThan">
      <formula>"ko đạt"</formula>
    </cfRule>
  </conditionalFormatting>
  <conditionalFormatting sqref="K9:K10 K19:K20 K29:K30 K39:K40 K49:K50 K59:K60 K69:K70 K79:K80 K89:K90 K99:K100 K109:K110 K119:K120 K129:K130 K139:K140 K149:K150 K159:K160 K169:K170 K179:K180 L13 L23 L33 L43 L53 L63 L73 L83 L93 L103 L113 L123 L133 L143 L153 L163 L173 L183 K12:K13 K22:K23 K32:K33 K42:K43 K52:K53 K62:K63 K72:K73 K82:K83 K92:K93 K102:K103 K112:K113 K122:K123 K132:K133 K142:K143 K152:K153 K162:K163 K172:K173 K182:K183">
    <cfRule type="cellIs" dxfId="7" priority="166" stopIfTrue="1" operator="greaterThan">
      <formula>"ko đạt"</formula>
    </cfRule>
  </conditionalFormatting>
  <conditionalFormatting sqref="L9:L10 L19:L20 L29:L30 L39:L40 L49:L50 L59:L60 L69:L70 L79:L80 L89:L90 L99:L100 L109:L110 L119:L120 L129:L130 L139:L140 L149:L150 L159:L160 L169:L170 L179:L180 L12 L22 L32 L42 L52 L62 L72 L82 L92 L102 L112 L122 L132 L142 L152 L162 L172 L182">
    <cfRule type="cellIs" dxfId="6" priority="165" stopIfTrue="1" operator="greaterThan">
      <formula>"ko đạt"</formula>
    </cfRule>
  </conditionalFormatting>
  <conditionalFormatting sqref="K11:L11 K21:L21 K31:L31 K41:L41 K51:L51 K61:L61 K71:L71 K81:L81 K91:L91 K101:L101 K111:L111 K121:L121 K131:L131 K141:L141 K151:L151 K161:L161 K171:L171 K181:L181">
    <cfRule type="cellIs" dxfId="5" priority="164" stopIfTrue="1" operator="greaterThan">
      <formula>"ko đạt"</formula>
    </cfRule>
  </conditionalFormatting>
  <conditionalFormatting sqref="M6:N7 M14:N17 M24:N27 M34:N37 M44:N47 M54:N57 M64:N67 M74:N77 M84:N87 M94:N97 M104:N107 M114:N117 M124:N127 M134:N137 M144:N147 M154:N157 M164:N167 M174:N177 M184:N185">
    <cfRule type="cellIs" dxfId="4" priority="163" stopIfTrue="1" operator="greaterThan">
      <formula>"ko đạt"</formula>
    </cfRule>
  </conditionalFormatting>
  <conditionalFormatting sqref="M9:M10 M19:M20 M29:M30 M39:M40 M49:M50 M59:M60 M69:M70 M79:M80 M89:M90 M99:M100 M109:M110 M119:M120 M129:M130 M139:M140 M149:M150 M159:M160 M169:M170 M179:M180 N13 N23 N33 N43 N53 N63 N73 N83 N93 N103 N113 N123 N133 N143 N153 N163 N173 N183 M12:M13 M22:M23 M32:M33 M42:M43 M52:M53 M62:M63 M72:M73 M82:M83 M92:M93 M102:M103 M112:M113 M122:M123 M132:M133 M142:M143 M152:M153 M162:M163 M172:M173 M182:M183">
    <cfRule type="cellIs" dxfId="3" priority="162" stopIfTrue="1" operator="greaterThan">
      <formula>"ko đạt"</formula>
    </cfRule>
  </conditionalFormatting>
  <conditionalFormatting sqref="N9:N10 N19:N20 N29:N30 N39:N40 N49:N50 N59:N60 N69:N70 N79:N80 N89:N90 N99:N100 N109:N110 N119:N120 N129:N130 N139:N140 N149:N150 N159:N160 N169:N170 N179:N180 N12 N22 N32 N42 N52 N62 N72 N82 N92 N102 N112 N122 N132 N142 N152 N162 N172 N182">
    <cfRule type="cellIs" dxfId="2" priority="161" stopIfTrue="1" operator="greaterThan">
      <formula>"ko đạt"</formula>
    </cfRule>
  </conditionalFormatting>
  <conditionalFormatting sqref="M11:N11 M21:N21 M31:N31 M41:N41 M51:N51 M61:N61 M71:N71 M81:N81 M91:N91 M101:N101 M111:N111 M121:N121 M131:N131 M141:N141 M151:N151 M161:N161 M171:N171 M181:N181">
    <cfRule type="cellIs" dxfId="1" priority="160" stopIfTrue="1" operator="greaterThan">
      <formula>"ko đạt"</formula>
    </cfRule>
  </conditionalFormatting>
  <conditionalFormatting sqref="G13 G23 G33 G43 G53 G63 G73 G83 G93 G103 G113 G123 G133 G143 G153 G163 G173 G183">
    <cfRule type="cellIs" dxfId="0" priority="158" stopIfTrue="1" operator="greaterThan">
      <formula>"ko đạt"</formula>
    </cfRule>
  </conditionalFormatting>
  <pageMargins left="0.19685039370078741" right="0" top="0.39370078740157483" bottom="0" header="0" footer="0"/>
  <pageSetup paperSize="9" scale="7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0"/>
  <sheetViews>
    <sheetView tabSelected="1" workbookViewId="0">
      <selection sqref="A1:P1"/>
    </sheetView>
  </sheetViews>
  <sheetFormatPr defaultRowHeight="15"/>
  <sheetData>
    <row r="1" spans="1:18" ht="20.25" customHeight="1">
      <c r="A1" s="884" t="s">
        <v>341</v>
      </c>
      <c r="B1" s="884"/>
      <c r="C1" s="884"/>
      <c r="D1" s="884"/>
      <c r="E1" s="884"/>
      <c r="F1" s="884"/>
      <c r="G1" s="884"/>
      <c r="H1" s="884"/>
      <c r="I1" s="884"/>
      <c r="J1" s="884"/>
      <c r="K1" s="884"/>
      <c r="L1" s="884"/>
      <c r="M1" s="884"/>
      <c r="N1" s="884"/>
      <c r="O1" s="884"/>
      <c r="P1" s="884"/>
      <c r="Q1" s="465" t="s">
        <v>66</v>
      </c>
      <c r="R1" s="449"/>
    </row>
    <row r="2" spans="1:18" ht="20.25">
      <c r="A2" s="453"/>
      <c r="B2" s="453"/>
      <c r="C2" s="478"/>
      <c r="D2" s="833" t="s">
        <v>342</v>
      </c>
      <c r="E2" s="833"/>
      <c r="F2" s="833"/>
      <c r="G2" s="833"/>
      <c r="H2" s="833"/>
      <c r="I2" s="833"/>
      <c r="J2" s="833"/>
      <c r="K2" s="833"/>
      <c r="L2" s="833"/>
      <c r="M2" s="833"/>
      <c r="N2" s="833"/>
      <c r="O2" s="833"/>
      <c r="P2" s="449"/>
      <c r="Q2" s="465" t="s">
        <v>175</v>
      </c>
      <c r="R2" s="449"/>
    </row>
    <row r="3" spans="1:18" ht="57">
      <c r="A3" s="455" t="s">
        <v>199</v>
      </c>
      <c r="B3" s="456" t="s">
        <v>4</v>
      </c>
      <c r="C3" s="457" t="s">
        <v>5</v>
      </c>
      <c r="D3" s="458" t="s">
        <v>266</v>
      </c>
      <c r="E3" s="459" t="s">
        <v>7</v>
      </c>
      <c r="F3" s="455"/>
      <c r="G3" s="456" t="s">
        <v>343</v>
      </c>
      <c r="H3" s="456" t="s">
        <v>344</v>
      </c>
      <c r="I3" s="456" t="s">
        <v>345</v>
      </c>
      <c r="J3" s="456" t="s">
        <v>346</v>
      </c>
      <c r="K3" s="456" t="s">
        <v>202</v>
      </c>
      <c r="L3" s="456" t="s">
        <v>203</v>
      </c>
      <c r="M3" s="456" t="s">
        <v>204</v>
      </c>
      <c r="N3" s="456" t="s">
        <v>205</v>
      </c>
      <c r="O3" s="473" t="s">
        <v>206</v>
      </c>
      <c r="P3" s="473" t="s">
        <v>347</v>
      </c>
      <c r="Q3" s="473" t="s">
        <v>348</v>
      </c>
      <c r="R3" s="473" t="s">
        <v>349</v>
      </c>
    </row>
    <row r="4" spans="1:18">
      <c r="A4" s="823">
        <v>18</v>
      </c>
      <c r="B4" s="826" t="s">
        <v>321</v>
      </c>
      <c r="C4" s="815" t="s">
        <v>350</v>
      </c>
      <c r="D4" s="817" t="s">
        <v>242</v>
      </c>
      <c r="E4" s="818">
        <v>1</v>
      </c>
      <c r="F4" s="479" t="s">
        <v>19</v>
      </c>
      <c r="G4" s="480">
        <v>1</v>
      </c>
      <c r="H4" s="480">
        <v>1</v>
      </c>
      <c r="I4" s="480">
        <v>1</v>
      </c>
      <c r="J4" s="480">
        <v>1</v>
      </c>
      <c r="K4" s="480">
        <v>1</v>
      </c>
      <c r="L4" s="480">
        <v>1</v>
      </c>
      <c r="M4" s="480">
        <v>1</v>
      </c>
      <c r="N4" s="480">
        <v>1</v>
      </c>
      <c r="O4" s="480">
        <v>1</v>
      </c>
      <c r="P4" s="480">
        <v>1</v>
      </c>
      <c r="Q4" s="480">
        <v>1</v>
      </c>
      <c r="R4" s="480">
        <v>1</v>
      </c>
    </row>
    <row r="5" spans="1:18">
      <c r="A5" s="824"/>
      <c r="B5" s="827"/>
      <c r="C5" s="829"/>
      <c r="D5" s="817"/>
      <c r="E5" s="818"/>
      <c r="F5" s="481" t="s">
        <v>13</v>
      </c>
      <c r="G5" s="482" t="s">
        <v>74</v>
      </c>
      <c r="H5" s="482" t="s">
        <v>74</v>
      </c>
      <c r="I5" s="482" t="s">
        <v>74</v>
      </c>
      <c r="J5" s="482" t="s">
        <v>74</v>
      </c>
      <c r="K5" s="482" t="s">
        <v>74</v>
      </c>
      <c r="L5" s="482" t="s">
        <v>74</v>
      </c>
      <c r="M5" s="482" t="s">
        <v>74</v>
      </c>
      <c r="N5" s="482" t="s">
        <v>74</v>
      </c>
      <c r="O5" s="482" t="s">
        <v>74</v>
      </c>
      <c r="P5" s="482" t="s">
        <v>74</v>
      </c>
      <c r="Q5" s="482" t="s">
        <v>74</v>
      </c>
      <c r="R5" s="482" t="s">
        <v>74</v>
      </c>
    </row>
    <row r="6" spans="1:18">
      <c r="A6" s="824"/>
      <c r="B6" s="827"/>
      <c r="C6" s="815" t="s">
        <v>18</v>
      </c>
      <c r="D6" s="830" t="s">
        <v>244</v>
      </c>
      <c r="E6" s="818">
        <v>1</v>
      </c>
      <c r="F6" s="479" t="s">
        <v>19</v>
      </c>
      <c r="G6" s="480"/>
      <c r="H6" s="480"/>
      <c r="I6" s="480">
        <v>1</v>
      </c>
      <c r="J6" s="480">
        <v>1</v>
      </c>
      <c r="K6" s="480"/>
      <c r="L6" s="480"/>
      <c r="M6" s="480">
        <v>1</v>
      </c>
      <c r="N6" s="480">
        <v>1</v>
      </c>
      <c r="O6" s="480">
        <v>1</v>
      </c>
      <c r="P6" s="480">
        <v>1</v>
      </c>
      <c r="Q6" s="480">
        <v>1</v>
      </c>
      <c r="R6" s="480">
        <v>1</v>
      </c>
    </row>
    <row r="7" spans="1:18">
      <c r="A7" s="824"/>
      <c r="B7" s="827"/>
      <c r="C7" s="816"/>
      <c r="D7" s="830"/>
      <c r="E7" s="818"/>
      <c r="F7" s="479" t="s">
        <v>13</v>
      </c>
      <c r="G7" s="483"/>
      <c r="H7" s="483"/>
      <c r="I7" s="483" t="s">
        <v>74</v>
      </c>
      <c r="J7" s="483" t="s">
        <v>74</v>
      </c>
      <c r="K7" s="483"/>
      <c r="L7" s="483"/>
      <c r="M7" s="483" t="s">
        <v>74</v>
      </c>
      <c r="N7" s="483" t="s">
        <v>74</v>
      </c>
      <c r="O7" s="483" t="s">
        <v>74</v>
      </c>
      <c r="P7" s="483" t="s">
        <v>74</v>
      </c>
      <c r="Q7" s="483" t="s">
        <v>74</v>
      </c>
      <c r="R7" s="483" t="s">
        <v>74</v>
      </c>
    </row>
    <row r="8" spans="1:18">
      <c r="A8" s="824"/>
      <c r="B8" s="827"/>
      <c r="C8" s="815" t="s">
        <v>350</v>
      </c>
      <c r="D8" s="831" t="s">
        <v>351</v>
      </c>
      <c r="E8" s="818">
        <v>1</v>
      </c>
      <c r="F8" s="479" t="s">
        <v>19</v>
      </c>
      <c r="G8" s="480">
        <v>1</v>
      </c>
      <c r="H8" s="480">
        <v>1</v>
      </c>
      <c r="I8" s="480">
        <v>1</v>
      </c>
      <c r="J8" s="480">
        <v>1</v>
      </c>
      <c r="K8" s="480">
        <v>1</v>
      </c>
      <c r="L8" s="480">
        <v>1</v>
      </c>
      <c r="M8" s="480">
        <v>1</v>
      </c>
      <c r="N8" s="480">
        <v>1</v>
      </c>
      <c r="O8" s="480">
        <v>1</v>
      </c>
      <c r="P8" s="480">
        <v>1</v>
      </c>
      <c r="Q8" s="480">
        <v>1</v>
      </c>
      <c r="R8" s="480">
        <v>1</v>
      </c>
    </row>
    <row r="9" spans="1:18">
      <c r="A9" s="824"/>
      <c r="B9" s="827"/>
      <c r="C9" s="829"/>
      <c r="D9" s="832"/>
      <c r="E9" s="818"/>
      <c r="F9" s="479" t="s">
        <v>13</v>
      </c>
      <c r="G9" s="483" t="s">
        <v>74</v>
      </c>
      <c r="H9" s="483" t="s">
        <v>74</v>
      </c>
      <c r="I9" s="483" t="s">
        <v>74</v>
      </c>
      <c r="J9" s="483" t="s">
        <v>74</v>
      </c>
      <c r="K9" s="483" t="s">
        <v>74</v>
      </c>
      <c r="L9" s="483" t="s">
        <v>74</v>
      </c>
      <c r="M9" s="483" t="s">
        <v>74</v>
      </c>
      <c r="N9" s="483" t="s">
        <v>74</v>
      </c>
      <c r="O9" s="483" t="s">
        <v>74</v>
      </c>
      <c r="P9" s="483" t="s">
        <v>74</v>
      </c>
      <c r="Q9" s="483" t="s">
        <v>74</v>
      </c>
      <c r="R9" s="483" t="s">
        <v>74</v>
      </c>
    </row>
    <row r="10" spans="1:18">
      <c r="A10" s="824"/>
      <c r="B10" s="827"/>
      <c r="C10" s="815" t="s">
        <v>350</v>
      </c>
      <c r="D10" s="831" t="s">
        <v>352</v>
      </c>
      <c r="E10" s="818">
        <v>1</v>
      </c>
      <c r="F10" s="479" t="s">
        <v>19</v>
      </c>
      <c r="G10" s="480">
        <v>1</v>
      </c>
      <c r="H10" s="480">
        <v>1</v>
      </c>
      <c r="I10" s="480">
        <v>1</v>
      </c>
      <c r="J10" s="480">
        <v>1</v>
      </c>
      <c r="K10" s="480">
        <v>1</v>
      </c>
      <c r="L10" s="480">
        <v>1</v>
      </c>
      <c r="M10" s="480">
        <v>1</v>
      </c>
      <c r="N10" s="480">
        <v>1</v>
      </c>
      <c r="O10" s="480">
        <v>1</v>
      </c>
      <c r="P10" s="480">
        <v>1</v>
      </c>
      <c r="Q10" s="480">
        <v>1</v>
      </c>
      <c r="R10" s="480">
        <v>1</v>
      </c>
    </row>
    <row r="11" spans="1:18">
      <c r="A11" s="824"/>
      <c r="B11" s="827"/>
      <c r="C11" s="829"/>
      <c r="D11" s="832"/>
      <c r="E11" s="818"/>
      <c r="F11" s="479" t="s">
        <v>13</v>
      </c>
      <c r="G11" s="483" t="s">
        <v>74</v>
      </c>
      <c r="H11" s="483" t="s">
        <v>74</v>
      </c>
      <c r="I11" s="483" t="s">
        <v>74</v>
      </c>
      <c r="J11" s="483" t="s">
        <v>74</v>
      </c>
      <c r="K11" s="483" t="s">
        <v>74</v>
      </c>
      <c r="L11" s="483" t="s">
        <v>74</v>
      </c>
      <c r="M11" s="483" t="s">
        <v>74</v>
      </c>
      <c r="N11" s="483" t="s">
        <v>74</v>
      </c>
      <c r="O11" s="483" t="s">
        <v>74</v>
      </c>
      <c r="P11" s="483" t="s">
        <v>74</v>
      </c>
      <c r="Q11" s="483" t="s">
        <v>74</v>
      </c>
      <c r="R11" s="483" t="s">
        <v>74</v>
      </c>
    </row>
    <row r="12" spans="1:18">
      <c r="A12" s="824"/>
      <c r="B12" s="827"/>
      <c r="C12" s="815" t="s">
        <v>18</v>
      </c>
      <c r="D12" s="817" t="s">
        <v>245</v>
      </c>
      <c r="E12" s="818">
        <v>1</v>
      </c>
      <c r="F12" s="479" t="s">
        <v>19</v>
      </c>
      <c r="G12" s="480"/>
      <c r="H12" s="480">
        <v>1</v>
      </c>
      <c r="I12" s="480"/>
      <c r="J12" s="480"/>
      <c r="K12" s="480"/>
      <c r="L12" s="480"/>
      <c r="M12" s="480"/>
      <c r="N12" s="480"/>
      <c r="O12" s="480">
        <v>1</v>
      </c>
      <c r="P12" s="480"/>
      <c r="Q12" s="480"/>
      <c r="R12" s="480"/>
    </row>
    <row r="13" spans="1:18">
      <c r="A13" s="824"/>
      <c r="B13" s="827"/>
      <c r="C13" s="816"/>
      <c r="D13" s="817"/>
      <c r="E13" s="818"/>
      <c r="F13" s="479" t="s">
        <v>13</v>
      </c>
      <c r="G13" s="483"/>
      <c r="H13" s="483" t="s">
        <v>74</v>
      </c>
      <c r="I13" s="483"/>
      <c r="J13" s="483"/>
      <c r="K13" s="483"/>
      <c r="L13" s="483"/>
      <c r="M13" s="483"/>
      <c r="N13" s="483"/>
      <c r="O13" s="483" t="s">
        <v>74</v>
      </c>
      <c r="P13" s="483"/>
      <c r="Q13" s="483"/>
      <c r="R13" s="483"/>
    </row>
    <row r="14" spans="1:18">
      <c r="A14" s="824"/>
      <c r="B14" s="827"/>
      <c r="C14" s="815" t="s">
        <v>166</v>
      </c>
      <c r="D14" s="820" t="s">
        <v>246</v>
      </c>
      <c r="E14" s="818">
        <v>1</v>
      </c>
      <c r="F14" s="479" t="s">
        <v>19</v>
      </c>
      <c r="G14" s="484">
        <v>1</v>
      </c>
      <c r="H14" s="484">
        <v>1</v>
      </c>
      <c r="I14" s="484"/>
      <c r="J14" s="484"/>
      <c r="K14" s="484"/>
      <c r="L14" s="484"/>
      <c r="M14" s="484"/>
      <c r="N14" s="484"/>
      <c r="O14" s="484"/>
      <c r="P14" s="484"/>
      <c r="Q14" s="484"/>
      <c r="R14" s="484"/>
    </row>
    <row r="15" spans="1:18" ht="15.75" thickBot="1">
      <c r="A15" s="825"/>
      <c r="B15" s="828"/>
      <c r="C15" s="819"/>
      <c r="D15" s="821"/>
      <c r="E15" s="822"/>
      <c r="F15" s="485" t="s">
        <v>13</v>
      </c>
      <c r="G15" s="486" t="s">
        <v>74</v>
      </c>
      <c r="H15" s="486" t="s">
        <v>74</v>
      </c>
      <c r="I15" s="486"/>
      <c r="J15" s="486"/>
      <c r="K15" s="486"/>
      <c r="L15" s="486"/>
      <c r="M15" s="486"/>
      <c r="N15" s="486"/>
      <c r="O15" s="486"/>
      <c r="P15" s="486"/>
      <c r="Q15" s="486"/>
      <c r="R15" s="486"/>
    </row>
    <row r="16" spans="1:18">
      <c r="A16" s="460"/>
      <c r="B16" s="454"/>
      <c r="C16" s="454"/>
      <c r="D16" s="476"/>
      <c r="E16" s="474"/>
      <c r="F16" s="461"/>
      <c r="G16" s="462"/>
      <c r="H16" s="462"/>
      <c r="I16" s="462"/>
      <c r="J16" s="462"/>
      <c r="K16" s="462"/>
      <c r="L16" s="462"/>
      <c r="M16" s="462"/>
      <c r="N16" s="462"/>
      <c r="O16" s="462"/>
      <c r="P16" s="462"/>
      <c r="Q16" s="462"/>
      <c r="R16" s="462"/>
    </row>
    <row r="17" spans="1:18">
      <c r="A17" s="463"/>
      <c r="B17" s="466"/>
      <c r="C17" s="449"/>
      <c r="D17" s="449"/>
      <c r="E17" s="467"/>
      <c r="F17" s="463"/>
      <c r="G17" s="463"/>
      <c r="H17" s="463"/>
      <c r="I17" s="463"/>
      <c r="J17" s="463"/>
      <c r="K17" s="463"/>
      <c r="L17" s="463"/>
      <c r="M17" s="463"/>
      <c r="N17" s="463"/>
      <c r="O17" s="464"/>
      <c r="P17" s="464"/>
      <c r="Q17" s="463"/>
      <c r="R17" s="467"/>
    </row>
    <row r="18" spans="1:18">
      <c r="A18" s="463"/>
      <c r="B18" s="468"/>
      <c r="C18" s="449"/>
      <c r="D18" s="449"/>
      <c r="E18" s="468"/>
      <c r="F18" s="463"/>
      <c r="G18" s="463"/>
      <c r="H18" s="463"/>
      <c r="I18" s="463"/>
      <c r="J18" s="463"/>
      <c r="K18" s="463"/>
      <c r="L18" s="463"/>
      <c r="M18" s="463"/>
      <c r="N18" s="463"/>
      <c r="O18" s="464"/>
      <c r="P18" s="464"/>
      <c r="Q18" s="463"/>
      <c r="R18" s="468"/>
    </row>
    <row r="19" spans="1:18">
      <c r="A19" s="463"/>
      <c r="B19" s="469"/>
      <c r="C19" s="449"/>
      <c r="D19" s="449"/>
      <c r="E19" s="469"/>
      <c r="F19" s="463"/>
      <c r="G19" s="463"/>
      <c r="H19" s="463"/>
      <c r="I19" s="463"/>
      <c r="J19" s="463"/>
      <c r="K19" s="463"/>
      <c r="L19" s="463"/>
      <c r="M19" s="463"/>
      <c r="N19" s="463"/>
      <c r="O19" s="464"/>
      <c r="P19" s="464"/>
      <c r="Q19" s="463"/>
      <c r="R19" s="449"/>
    </row>
    <row r="20" spans="1:18">
      <c r="A20" s="463"/>
      <c r="B20" s="469"/>
      <c r="C20" s="449"/>
      <c r="D20" s="449"/>
      <c r="E20" s="469"/>
      <c r="F20" s="463"/>
      <c r="G20" s="463"/>
      <c r="H20" s="463"/>
      <c r="I20" s="463"/>
      <c r="J20" s="463"/>
      <c r="K20" s="463"/>
      <c r="L20" s="463"/>
      <c r="M20" s="463"/>
      <c r="N20" s="463"/>
      <c r="O20" s="464"/>
      <c r="P20" s="464"/>
      <c r="Q20" s="463"/>
      <c r="R20" s="449"/>
    </row>
    <row r="21" spans="1:18">
      <c r="A21" s="463"/>
      <c r="B21" s="469"/>
      <c r="C21" s="449"/>
      <c r="D21" s="449"/>
      <c r="E21" s="469"/>
      <c r="F21" s="463"/>
      <c r="G21" s="463"/>
      <c r="H21" s="463"/>
      <c r="I21" s="463"/>
      <c r="J21" s="463"/>
      <c r="K21" s="463"/>
      <c r="L21" s="463"/>
      <c r="M21" s="463"/>
      <c r="N21" s="463"/>
      <c r="O21" s="464"/>
      <c r="P21" s="464"/>
      <c r="Q21" s="463"/>
      <c r="R21" s="449"/>
    </row>
    <row r="22" spans="1:18">
      <c r="A22" s="463"/>
      <c r="B22" s="469"/>
      <c r="C22" s="449"/>
      <c r="D22" s="449"/>
      <c r="E22" s="469"/>
      <c r="F22" s="463"/>
      <c r="G22" s="463"/>
      <c r="H22" s="463"/>
      <c r="I22" s="463"/>
      <c r="J22" s="463"/>
      <c r="K22" s="463"/>
      <c r="L22" s="463"/>
      <c r="M22" s="463"/>
      <c r="N22" s="463"/>
      <c r="O22" s="464"/>
      <c r="P22" s="464"/>
      <c r="Q22" s="463"/>
      <c r="R22" s="449"/>
    </row>
    <row r="23" spans="1:18">
      <c r="A23" s="463"/>
      <c r="B23" s="470"/>
      <c r="C23" s="449"/>
      <c r="D23" s="449"/>
      <c r="E23" s="470"/>
      <c r="F23" s="463"/>
      <c r="G23" s="463"/>
      <c r="H23" s="463"/>
      <c r="I23" s="463"/>
      <c r="J23" s="463"/>
      <c r="K23" s="463"/>
      <c r="L23" s="463"/>
      <c r="M23" s="463"/>
      <c r="N23" s="463"/>
      <c r="O23" s="464"/>
      <c r="P23" s="464"/>
      <c r="Q23" s="463"/>
      <c r="R23" s="470"/>
    </row>
    <row r="24" spans="1:18">
      <c r="A24" s="463"/>
      <c r="B24" s="471"/>
      <c r="C24" s="449"/>
      <c r="D24" s="449"/>
      <c r="E24" s="471"/>
      <c r="F24" s="463"/>
      <c r="G24" s="463"/>
      <c r="H24" s="463"/>
      <c r="I24" s="463"/>
      <c r="J24" s="463"/>
      <c r="K24" s="463"/>
      <c r="L24" s="463"/>
      <c r="M24" s="463"/>
      <c r="N24" s="463"/>
      <c r="O24" s="464"/>
      <c r="P24" s="464"/>
      <c r="Q24" s="463"/>
      <c r="R24" s="471"/>
    </row>
    <row r="25" spans="1:18">
      <c r="A25" s="463"/>
      <c r="B25" s="463"/>
      <c r="C25" s="475"/>
      <c r="D25" s="475"/>
      <c r="E25" s="475"/>
      <c r="F25" s="463"/>
      <c r="G25" s="463"/>
      <c r="H25" s="463"/>
      <c r="I25" s="463"/>
      <c r="J25" s="463"/>
      <c r="K25" s="463"/>
      <c r="L25" s="463"/>
      <c r="M25" s="463"/>
      <c r="N25" s="463"/>
      <c r="O25" s="464"/>
      <c r="P25" s="464"/>
      <c r="Q25" s="463"/>
      <c r="R25" s="463"/>
    </row>
    <row r="26" spans="1:18">
      <c r="A26" s="449"/>
      <c r="B26" s="449"/>
      <c r="C26" s="449"/>
      <c r="D26" s="449"/>
      <c r="E26" s="449"/>
      <c r="F26" s="449"/>
      <c r="G26" s="449"/>
      <c r="H26" s="449"/>
      <c r="I26" s="449"/>
      <c r="J26" s="449"/>
      <c r="K26" s="449"/>
      <c r="L26" s="449"/>
      <c r="M26" s="450"/>
      <c r="N26" s="450"/>
      <c r="O26" s="449"/>
      <c r="P26" s="449"/>
      <c r="Q26" s="449"/>
      <c r="R26" s="449"/>
    </row>
    <row r="27" spans="1:18">
      <c r="A27" s="449"/>
      <c r="B27" s="449"/>
      <c r="C27" s="449"/>
      <c r="D27" s="449"/>
      <c r="E27" s="449"/>
      <c r="F27" s="449"/>
      <c r="G27" s="449"/>
      <c r="H27" s="449"/>
      <c r="I27" s="449"/>
      <c r="J27" s="449"/>
      <c r="K27" s="449"/>
      <c r="L27" s="449"/>
      <c r="M27" s="450"/>
      <c r="N27" s="450"/>
      <c r="O27" s="449"/>
      <c r="P27" s="449"/>
      <c r="Q27" s="449"/>
      <c r="R27" s="449"/>
    </row>
    <row r="37" spans="4:5">
      <c r="D37" s="502"/>
      <c r="E37" s="502"/>
    </row>
    <row r="59" spans="1:18">
      <c r="A59" s="450"/>
      <c r="B59" s="450"/>
      <c r="C59" s="472"/>
      <c r="D59" s="472"/>
      <c r="E59" s="472"/>
      <c r="F59" s="450"/>
      <c r="G59" s="450"/>
      <c r="H59" s="450"/>
      <c r="I59" s="450"/>
      <c r="J59" s="450"/>
      <c r="K59" s="450"/>
      <c r="L59" s="450"/>
      <c r="M59" s="451"/>
      <c r="N59" s="451"/>
      <c r="O59" s="451"/>
      <c r="P59" s="451"/>
      <c r="Q59" s="450"/>
      <c r="R59" s="450"/>
    </row>
    <row r="60" spans="1:18">
      <c r="A60" s="450"/>
      <c r="B60" s="450"/>
      <c r="C60" s="472"/>
      <c r="D60" s="472"/>
      <c r="E60" s="472"/>
      <c r="F60" s="450"/>
      <c r="G60" s="450"/>
      <c r="H60" s="450"/>
      <c r="I60" s="450"/>
      <c r="J60" s="450"/>
      <c r="K60" s="450"/>
      <c r="L60" s="450"/>
      <c r="M60" s="451"/>
      <c r="N60" s="451"/>
      <c r="O60" s="451"/>
      <c r="P60" s="451"/>
      <c r="Q60" s="450"/>
      <c r="R60" s="450"/>
    </row>
    <row r="61" spans="1:18">
      <c r="A61" s="450"/>
      <c r="B61" s="450"/>
      <c r="C61" s="472"/>
      <c r="D61" s="472"/>
      <c r="E61" s="472"/>
      <c r="F61" s="450"/>
      <c r="G61" s="450"/>
      <c r="H61" s="450"/>
      <c r="I61" s="450"/>
      <c r="J61" s="450"/>
      <c r="K61" s="450"/>
      <c r="L61" s="450"/>
      <c r="M61" s="451"/>
      <c r="N61" s="451"/>
      <c r="O61" s="451"/>
      <c r="P61" s="451"/>
      <c r="Q61" s="450"/>
      <c r="R61" s="450"/>
    </row>
    <row r="62" spans="1:18">
      <c r="A62" s="450"/>
      <c r="B62" s="450"/>
      <c r="C62" s="472"/>
      <c r="D62" s="472"/>
      <c r="E62" s="472"/>
      <c r="F62" s="450"/>
      <c r="G62" s="450"/>
      <c r="H62" s="450"/>
      <c r="I62" s="450"/>
      <c r="J62" s="450"/>
      <c r="K62" s="450"/>
      <c r="L62" s="450"/>
      <c r="M62" s="451"/>
      <c r="N62" s="451"/>
      <c r="O62" s="451"/>
      <c r="P62" s="451"/>
      <c r="Q62" s="450"/>
      <c r="R62" s="450"/>
    </row>
    <row r="63" spans="1:18">
      <c r="A63" s="450"/>
      <c r="B63" s="450"/>
      <c r="C63" s="472"/>
      <c r="D63" s="472"/>
      <c r="E63" s="472"/>
      <c r="F63" s="450"/>
      <c r="G63" s="450"/>
      <c r="H63" s="450"/>
      <c r="I63" s="450"/>
      <c r="J63" s="450"/>
      <c r="K63" s="450"/>
      <c r="L63" s="450"/>
      <c r="M63" s="451"/>
      <c r="N63" s="451"/>
      <c r="O63" s="451"/>
      <c r="P63" s="451"/>
      <c r="Q63" s="450"/>
      <c r="R63" s="450"/>
    </row>
    <row r="64" spans="1:18">
      <c r="A64" s="450"/>
      <c r="B64" s="450"/>
      <c r="C64" s="472"/>
      <c r="D64" s="472"/>
      <c r="E64" s="472"/>
      <c r="F64" s="450"/>
      <c r="G64" s="450"/>
      <c r="H64" s="450"/>
      <c r="I64" s="450"/>
      <c r="J64" s="450"/>
      <c r="K64" s="450"/>
      <c r="L64" s="450"/>
      <c r="M64" s="451"/>
      <c r="N64" s="451"/>
      <c r="O64" s="451"/>
      <c r="P64" s="451"/>
      <c r="Q64" s="450"/>
      <c r="R64" s="450"/>
    </row>
    <row r="65" spans="1:18">
      <c r="A65" s="450"/>
      <c r="B65" s="450"/>
      <c r="C65" s="472"/>
      <c r="D65" s="472"/>
      <c r="E65" s="472"/>
      <c r="F65" s="450"/>
      <c r="G65" s="450"/>
      <c r="H65" s="450"/>
      <c r="I65" s="450"/>
      <c r="J65" s="450"/>
      <c r="K65" s="450"/>
      <c r="L65" s="450"/>
      <c r="M65" s="451"/>
      <c r="N65" s="451"/>
      <c r="O65" s="451"/>
      <c r="P65" s="451"/>
      <c r="Q65" s="450"/>
      <c r="R65" s="450"/>
    </row>
    <row r="69" spans="1:18">
      <c r="A69" s="449"/>
      <c r="B69" s="449"/>
      <c r="C69" s="449"/>
      <c r="D69" s="449"/>
      <c r="E69" s="449"/>
      <c r="F69" s="452"/>
      <c r="G69" s="452"/>
      <c r="H69" s="452"/>
      <c r="I69" s="452"/>
      <c r="J69" s="452"/>
      <c r="K69" s="452"/>
      <c r="L69" s="452"/>
      <c r="M69" s="449"/>
      <c r="N69" s="449"/>
      <c r="O69" s="449"/>
      <c r="P69" s="449"/>
      <c r="Q69" s="449"/>
      <c r="R69" s="449"/>
    </row>
    <row r="70" spans="1:18">
      <c r="A70" s="451"/>
      <c r="B70" s="449"/>
      <c r="C70" s="449"/>
      <c r="D70" s="449"/>
      <c r="E70" s="449"/>
      <c r="F70" s="452"/>
      <c r="G70" s="452"/>
      <c r="H70" s="452"/>
      <c r="I70" s="452"/>
      <c r="J70" s="452"/>
      <c r="K70" s="452"/>
      <c r="L70" s="452"/>
      <c r="M70" s="449"/>
      <c r="N70" s="449"/>
      <c r="O70" s="449"/>
      <c r="P70" s="449"/>
      <c r="Q70" s="449"/>
      <c r="R70" s="449"/>
    </row>
    <row r="71" spans="1:18">
      <c r="A71" s="451"/>
      <c r="B71" s="449"/>
      <c r="C71" s="449"/>
      <c r="D71" s="449"/>
      <c r="E71" s="449"/>
      <c r="F71" s="452"/>
      <c r="G71" s="452"/>
      <c r="H71" s="452"/>
      <c r="I71" s="452"/>
      <c r="J71" s="452"/>
      <c r="K71" s="452"/>
      <c r="L71" s="452"/>
      <c r="M71" s="449"/>
      <c r="N71" s="449"/>
      <c r="O71" s="449"/>
      <c r="P71" s="449"/>
      <c r="Q71" s="449"/>
      <c r="R71" s="449"/>
    </row>
    <row r="72" spans="1:18">
      <c r="A72" s="451"/>
      <c r="B72" s="449"/>
      <c r="C72" s="449"/>
      <c r="D72" s="449"/>
      <c r="E72" s="449"/>
      <c r="F72" s="452"/>
      <c r="G72" s="452"/>
      <c r="H72" s="452"/>
      <c r="I72" s="452"/>
      <c r="J72" s="452"/>
      <c r="K72" s="452"/>
      <c r="L72" s="452"/>
      <c r="M72" s="449"/>
      <c r="N72" s="449"/>
      <c r="O72" s="449"/>
      <c r="P72" s="449"/>
      <c r="Q72" s="449"/>
      <c r="R72" s="449"/>
    </row>
    <row r="73" spans="1:18">
      <c r="A73" s="451"/>
      <c r="B73" s="449"/>
      <c r="C73" s="449"/>
      <c r="D73" s="449"/>
      <c r="E73" s="449"/>
      <c r="F73" s="452"/>
      <c r="G73" s="452"/>
      <c r="H73" s="452"/>
      <c r="I73" s="452"/>
      <c r="J73" s="452"/>
      <c r="K73" s="452"/>
      <c r="L73" s="452"/>
      <c r="M73" s="449"/>
      <c r="N73" s="449"/>
      <c r="O73" s="449"/>
      <c r="P73" s="449"/>
      <c r="Q73" s="449"/>
      <c r="R73" s="449"/>
    </row>
    <row r="74" spans="1:18">
      <c r="A74" s="451"/>
      <c r="B74" s="451"/>
      <c r="C74" s="477"/>
      <c r="D74" s="477"/>
      <c r="E74" s="449"/>
      <c r="F74" s="452"/>
      <c r="G74" s="452"/>
      <c r="H74" s="452"/>
      <c r="I74" s="452"/>
      <c r="J74" s="452"/>
      <c r="K74" s="452"/>
      <c r="L74" s="452"/>
      <c r="M74" s="449"/>
      <c r="N74" s="449"/>
      <c r="O74" s="449"/>
      <c r="P74" s="449"/>
      <c r="Q74" s="451"/>
      <c r="R74" s="451"/>
    </row>
    <row r="75" spans="1:18">
      <c r="A75" s="451"/>
      <c r="B75" s="451"/>
      <c r="C75" s="477"/>
      <c r="D75" s="477"/>
      <c r="E75" s="449"/>
      <c r="F75" s="452"/>
      <c r="G75" s="452"/>
      <c r="H75" s="452"/>
      <c r="I75" s="452"/>
      <c r="J75" s="452"/>
      <c r="K75" s="452"/>
      <c r="L75" s="452"/>
      <c r="M75" s="449"/>
      <c r="N75" s="449"/>
      <c r="O75" s="449"/>
      <c r="P75" s="449"/>
      <c r="Q75" s="451"/>
      <c r="R75" s="451"/>
    </row>
    <row r="76" spans="1:18">
      <c r="A76" s="451"/>
      <c r="B76" s="451"/>
      <c r="C76" s="477"/>
      <c r="D76" s="477"/>
      <c r="E76" s="449"/>
      <c r="F76" s="452"/>
      <c r="G76" s="452"/>
      <c r="H76" s="452"/>
      <c r="I76" s="452"/>
      <c r="J76" s="452"/>
      <c r="K76" s="452"/>
      <c r="L76" s="452"/>
      <c r="M76" s="449"/>
      <c r="N76" s="449"/>
      <c r="O76" s="449"/>
      <c r="P76" s="449"/>
      <c r="Q76" s="451"/>
      <c r="R76" s="451"/>
    </row>
    <row r="77" spans="1:18">
      <c r="A77" s="449"/>
      <c r="B77" s="451"/>
      <c r="C77" s="477"/>
      <c r="D77" s="477"/>
      <c r="E77" s="449"/>
      <c r="F77" s="452"/>
      <c r="G77" s="452"/>
      <c r="H77" s="452"/>
      <c r="I77" s="452"/>
      <c r="J77" s="452"/>
      <c r="K77" s="452"/>
      <c r="L77" s="452"/>
      <c r="M77" s="449"/>
      <c r="N77" s="449"/>
      <c r="O77" s="449"/>
      <c r="P77" s="449"/>
      <c r="Q77" s="451"/>
      <c r="R77" s="451"/>
    </row>
    <row r="78" spans="1:18">
      <c r="A78" s="449"/>
      <c r="B78" s="451"/>
      <c r="C78" s="477"/>
      <c r="D78" s="477"/>
      <c r="E78" s="449"/>
      <c r="F78" s="452"/>
      <c r="G78" s="452"/>
      <c r="H78" s="452"/>
      <c r="I78" s="452"/>
      <c r="J78" s="452"/>
      <c r="K78" s="452"/>
      <c r="L78" s="452"/>
      <c r="M78" s="449"/>
      <c r="N78" s="449"/>
      <c r="O78" s="449"/>
      <c r="P78" s="449"/>
      <c r="Q78" s="451"/>
      <c r="R78" s="451"/>
    </row>
    <row r="79" spans="1:18">
      <c r="A79" s="449"/>
      <c r="B79" s="451"/>
      <c r="C79" s="477"/>
      <c r="D79" s="477"/>
      <c r="E79" s="449"/>
      <c r="F79" s="452"/>
      <c r="G79" s="452"/>
      <c r="H79" s="452"/>
      <c r="I79" s="452"/>
      <c r="J79" s="452"/>
      <c r="K79" s="452"/>
      <c r="L79" s="452"/>
      <c r="M79" s="449"/>
      <c r="N79" s="449"/>
      <c r="O79" s="449"/>
      <c r="P79" s="449"/>
      <c r="Q79" s="451"/>
      <c r="R79" s="451"/>
    </row>
    <row r="80" spans="1:18">
      <c r="A80" s="449"/>
      <c r="B80" s="451"/>
      <c r="C80" s="477"/>
      <c r="D80" s="477"/>
      <c r="E80" s="449"/>
      <c r="F80" s="452"/>
      <c r="G80" s="452"/>
      <c r="H80" s="452"/>
      <c r="I80" s="452"/>
      <c r="J80" s="452"/>
      <c r="K80" s="452"/>
      <c r="L80" s="452"/>
      <c r="M80" s="449"/>
      <c r="N80" s="449"/>
      <c r="O80" s="449"/>
      <c r="P80" s="449"/>
      <c r="Q80" s="451"/>
      <c r="R80" s="451"/>
    </row>
  </sheetData>
  <mergeCells count="23">
    <mergeCell ref="D2:O2"/>
    <mergeCell ref="A1:P1"/>
    <mergeCell ref="A4:A15"/>
    <mergeCell ref="B4:B15"/>
    <mergeCell ref="C4:C5"/>
    <mergeCell ref="D4:D5"/>
    <mergeCell ref="E4:E5"/>
    <mergeCell ref="C6:C7"/>
    <mergeCell ref="D6:D7"/>
    <mergeCell ref="E6:E7"/>
    <mergeCell ref="C8:C9"/>
    <mergeCell ref="D8:D9"/>
    <mergeCell ref="E8:E9"/>
    <mergeCell ref="C10:C11"/>
    <mergeCell ref="D10:D11"/>
    <mergeCell ref="E10:E11"/>
    <mergeCell ref="D37:E37"/>
    <mergeCell ref="C12:C13"/>
    <mergeCell ref="D12:D13"/>
    <mergeCell ref="E12:E13"/>
    <mergeCell ref="C14:C15"/>
    <mergeCell ref="D14:D15"/>
    <mergeCell ref="E14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M1</vt:lpstr>
      <vt:lpstr>M2</vt:lpstr>
      <vt:lpstr>M3</vt:lpstr>
      <vt:lpstr>M4</vt:lpstr>
      <vt:lpstr>C1</vt:lpstr>
      <vt:lpstr>C2</vt:lpstr>
      <vt:lpstr>C3.1</vt:lpstr>
      <vt:lpstr>C3.2</vt:lpstr>
      <vt:lpstr>C3.3</vt:lpstr>
      <vt:lpstr>C3.4</vt:lpstr>
      <vt:lpstr>C4</vt:lpstr>
      <vt:lpstr>C5</vt:lpstr>
      <vt:lpstr>S1</vt:lpstr>
      <vt:lpstr>S2</vt:lpstr>
      <vt:lpstr>S3</vt:lpstr>
      <vt:lpstr>S4</vt:lpstr>
      <vt:lpstr>S5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Lieu</cp:lastModifiedBy>
  <cp:lastPrinted>2019-09-24T07:32:16Z</cp:lastPrinted>
  <dcterms:created xsi:type="dcterms:W3CDTF">2015-09-02T03:46:00Z</dcterms:created>
  <dcterms:modified xsi:type="dcterms:W3CDTF">2019-10-01T23:32:20Z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